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6" activeTab="1"/>
  </bookViews>
  <sheets>
    <sheet name="NASLOVNA STRANA" sheetId="1" r:id="rId1"/>
    <sheet name="Javne nabavke" sheetId="2" r:id="rId2"/>
    <sheet name="Nab.na koje se ne primenj.ZJN" sheetId="3" r:id="rId3"/>
  </sheets>
  <definedNames>
    <definedName name="_xlnm.Print_Area" localSheetId="1">'Javne nabavke'!$A$1:$K$97</definedName>
  </definedNames>
  <calcPr fullCalcOnLoad="1"/>
</workbook>
</file>

<file path=xl/sharedStrings.xml><?xml version="1.0" encoding="utf-8"?>
<sst xmlns="http://schemas.openxmlformats.org/spreadsheetml/2006/main" count="718" uniqueCount="357">
  <si>
    <t>Предмет набавке</t>
  </si>
  <si>
    <t>Износ планираних средстава за јавну набавку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</si>
  <si>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</si>
  <si>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</si>
  <si>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</si>
  <si>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</si>
  <si>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отворени</t>
  </si>
  <si>
    <t>Потрошни материјал за патохистолошку дијагностику за апарате ''Leica microsistems''</t>
  </si>
  <si>
    <t>набавку спроводи установа</t>
  </si>
  <si>
    <t>Здравствени обрасци и остали штампани материјал</t>
  </si>
  <si>
    <t>УСЛУГЕ</t>
  </si>
  <si>
    <t>РАДОВИ</t>
  </si>
  <si>
    <t>поступак јавне набавке мале вредности</t>
  </si>
  <si>
    <t>ова набавка ће се спроводити централизовано, преко тела за централизоване јавне набавке (РФЗО)</t>
  </si>
  <si>
    <t>Лекови за хемофилију</t>
  </si>
  <si>
    <t>Интраокуларна сочива</t>
  </si>
  <si>
    <t>Енергенти   (мазут, лож уље, огревно дрво и угаљ)</t>
  </si>
  <si>
    <t>Поступак набавке електричне енергије</t>
  </si>
  <si>
    <t xml:space="preserve">Услуга израде лабораторијских  анализа  </t>
  </si>
  <si>
    <t xml:space="preserve">Осигурање од аутоодговорности </t>
  </si>
  <si>
    <t>Рб</t>
  </si>
  <si>
    <t>Одржавање софтвера за информационе технологије,  "NexTBIZ" пословни пакет за економско-финансијске послове</t>
  </si>
  <si>
    <t>Цитостатици са листе лекова</t>
  </si>
  <si>
    <t>Дезинфекциона средства</t>
  </si>
  <si>
    <t>ДОБРА</t>
  </si>
  <si>
    <t xml:space="preserve"> поступак јавне набавке мале вредности</t>
  </si>
  <si>
    <t>Лекови са Ц листе по тендеру РФЗО</t>
  </si>
  <si>
    <t>Санитетски и  медицински потрошни материјал</t>
  </si>
  <si>
    <t>Медицински гасови</t>
  </si>
  <si>
    <t xml:space="preserve">Потрошни материјал за инвазивну кардиологију     </t>
  </si>
  <si>
    <t xml:space="preserve">Рендген материјал </t>
  </si>
  <si>
    <t>Стентови</t>
  </si>
  <si>
    <t>Одржавање софтвера, P.A.C.S пословни пакет</t>
  </si>
  <si>
    <t xml:space="preserve">Реагенси и потрошни материјал за апарате у  Служби за лабораторијску дијагностику </t>
  </si>
  <si>
    <t xml:space="preserve">Ауто делови  за домаћа и страна возила </t>
  </si>
  <si>
    <t xml:space="preserve">   Потрошни материјал за возила-ауто гуме, уља, мазива и акумулатори</t>
  </si>
  <si>
    <t xml:space="preserve">Процењена вредност </t>
  </si>
  <si>
    <t>Погонско гориво</t>
  </si>
  <si>
    <t>Напомена</t>
  </si>
  <si>
    <t>Податак о апропријацији у финанс. плану</t>
  </si>
  <si>
    <t xml:space="preserve">Лекови                     </t>
  </si>
  <si>
    <t>Реагенси и потрош. мат. за апарат Trombotrаck 1 i Trombotrack solo</t>
  </si>
  <si>
    <t>Реагенси и потрошни материјал за апарате АCL Elit Pro, D-Dimer reader II, ID Centrifuge 12SII I ID inkubator 37S, Мultiplate  у  Служби за трансфузију крви</t>
  </si>
  <si>
    <t>Потрошни материјал за апарат "Stelaris " у Служби офталмологије</t>
  </si>
  <si>
    <t>Средства   за   одржавање хигијене и помоћни прибор за хигијену</t>
  </si>
  <si>
    <t>Набавка резервних делова за рачунарску и мрежну опрему</t>
  </si>
  <si>
    <t>Сервисирање апарата на анестезији</t>
  </si>
  <si>
    <t>Услуга мобилне телефоније</t>
  </si>
  <si>
    <t>Лекови за потребе ЗУ</t>
  </si>
  <si>
    <t>отворени поступак</t>
  </si>
  <si>
    <t xml:space="preserve">Потрошни материјал за медицински отпад    </t>
  </si>
  <si>
    <t>неопходност набавке због збрињавања стационарних пацијената</t>
  </si>
  <si>
    <t>Оправданост набавке</t>
  </si>
  <si>
    <t>неопходност набаке ради обезбеђивања исхрана стационираних пацијената</t>
  </si>
  <si>
    <t>неопходност набаке ради обезбеђивања редовног одржавања хигијене у ЗУ</t>
  </si>
  <si>
    <t>неопходност набавке ради обављања редовних активности администрације</t>
  </si>
  <si>
    <t>неопходност набавке ради обављања редовних активности у ЗУ</t>
  </si>
  <si>
    <t>текуће поправке и одржавање просторија у установи</t>
  </si>
  <si>
    <t>текуће поправке и одржавање возила</t>
  </si>
  <si>
    <t>текуће поправке и одржавање рачунара</t>
  </si>
  <si>
    <t>текуће поправке и одржавање медицинских апарата</t>
  </si>
  <si>
    <t>погонско гориво за возила</t>
  </si>
  <si>
    <t>електрична енергија за потребе за ЗУ</t>
  </si>
  <si>
    <t>загревање просторија установе, централно загревање воде</t>
  </si>
  <si>
    <t>чишћење просторија</t>
  </si>
  <si>
    <t xml:space="preserve"> одржавње апарата на анестезији</t>
  </si>
  <si>
    <t>редовно одржавње софтвера за економско финансијске послове</t>
  </si>
  <si>
    <t>редовно одржавње софтвера</t>
  </si>
  <si>
    <t>услуга израде лабораторијских анализа за потребе ЗУ</t>
  </si>
  <si>
    <t xml:space="preserve">Набавка медицинске опреме                         </t>
  </si>
  <si>
    <t>неопходност осигурања возила</t>
  </si>
  <si>
    <t>Тестови за утврђивање трансмисивних болести, апарат  " Evolis Premium Plus"</t>
  </si>
  <si>
    <t>Потрошни материјал који се набавља у поступку ЦЈН (потрош. за интраок.сочива, балон катетер, филтери за еритр.)</t>
  </si>
  <si>
    <t>Набавка се спроводи ради обављања свакодневних редовних активности Наручиоца</t>
  </si>
  <si>
    <t>обављање редовних активности</t>
  </si>
  <si>
    <t>Материјал за дијализу (без лекова за дијализу и санитетског материјала)</t>
  </si>
  <si>
    <t xml:space="preserve">Процењена              вредност </t>
  </si>
  <si>
    <t>УКУПНО ЗА ДОБРА</t>
  </si>
  <si>
    <t>УКУПНО ЗА УСЛУГЕ</t>
  </si>
  <si>
    <t>УКУПНО ЗА РАДОВЕ</t>
  </si>
  <si>
    <t>Лекови за потребе дијализе</t>
  </si>
  <si>
    <t>Сет за укључење и искључење дијализе</t>
  </si>
  <si>
    <t xml:space="preserve">ПЛАН ЈАВНИХ НАБАВКИ </t>
  </si>
  <si>
    <t>Процењена вредност  планираних јавних набавки добара, услуга и радова</t>
  </si>
  <si>
    <t>Лекови ван листе лекова</t>
  </si>
  <si>
    <t xml:space="preserve">Лабораторијски и трансфузиони материјал </t>
  </si>
  <si>
    <t>Прехрамбени производи са ентералном исхраном</t>
  </si>
  <si>
    <t>Нове компатибилне тонер касете</t>
  </si>
  <si>
    <t>Канцеларијски материјал</t>
  </si>
  <si>
    <t>Осигурање имовине и запослених</t>
  </si>
  <si>
    <t>неопходност осигурања имовине и запослених у ЗУ</t>
  </si>
  <si>
    <t>Заштита од јонизуућег зрачења</t>
  </si>
  <si>
    <t>превентивна заштита  у зони јонизујућег зрачења</t>
  </si>
  <si>
    <t xml:space="preserve">Сервисирањe медицинских aпарата </t>
  </si>
  <si>
    <t>поправка, контрола и одржавње медицинских апарата у установи</t>
  </si>
  <si>
    <t>поправка, контрола и одржавње немедицинских апарата у установи</t>
  </si>
  <si>
    <t>Сервисирање лифтова</t>
  </si>
  <si>
    <t>поправка, контрола и одржавње лифтова у установи</t>
  </si>
  <si>
    <t xml:space="preserve">Набавка хирушког шавног материјала </t>
  </si>
  <si>
    <t>НАБАВКЕ НА КОЈЕ СЕ ЗАКОН НЕ ПРИМЕЊУЈЕ</t>
  </si>
  <si>
    <t>Износ планираних средстава за набавку</t>
  </si>
  <si>
    <t>Податак о апропр. у финанс. плану</t>
  </si>
  <si>
    <t>Процењена вредност</t>
  </si>
  <si>
    <t>Основ из закона за изузеће</t>
  </si>
  <si>
    <t>Оквирни датум покрет. поступка</t>
  </si>
  <si>
    <t>Оквирни датум закључ. уговора</t>
  </si>
  <si>
    <t>Разлог и оправданост појединачне набавке</t>
  </si>
  <si>
    <t xml:space="preserve">УКУПНО </t>
  </si>
  <si>
    <t>Члан 39. став 2. ЗЈН</t>
  </si>
  <si>
    <t>обављање редовних активности у централној лабораторији установе</t>
  </si>
  <si>
    <t>набавка се спроводи ради обављања свакодневних редовних активности</t>
  </si>
  <si>
    <t>Набавка ХТЗ опреме</t>
  </si>
  <si>
    <t>Набавка стакала са услугом уградње</t>
  </si>
  <si>
    <t>набавка је неопходна из разлога текућег одржавања објеката</t>
  </si>
  <si>
    <t>Податак о апропр. у финансијском плану</t>
  </si>
  <si>
    <t>Услуга фотокопирања и укоричавања</t>
  </si>
  <si>
    <t>повремене потребе копирања и укоричавања медицинске  и друге документације</t>
  </si>
  <si>
    <t>Услуга мерења издувних гасова у Болници и АТД-у</t>
  </si>
  <si>
    <t>законска обавеза</t>
  </si>
  <si>
    <t>Услуга израде "Извештаја о испитивању елект.отпада" (отпадне флуо цеви које садрже живу)</t>
  </si>
  <si>
    <t>неопходност набавке због третмана електронског отпада</t>
  </si>
  <si>
    <t>Услуга чувања података-безбедност података, складишног простора до 6 ТБ  (радиологија, фактура интерни сервери, лабораторија  ...) и ВПС сервер за сајт ОБ Лесковац</t>
  </si>
  <si>
    <t xml:space="preserve">неопходност чувања података </t>
  </si>
  <si>
    <t xml:space="preserve">Услуга оштрења инструментаријума и сл.     </t>
  </si>
  <si>
    <t xml:space="preserve">редовно одржавање оштрих предмета </t>
  </si>
  <si>
    <t>за потребе установе</t>
  </si>
  <si>
    <t>Услуга одвоза отпада (лекови, цитостатици, реагенси)</t>
  </si>
  <si>
    <t xml:space="preserve"> март            2018.г.</t>
  </si>
  <si>
    <t>набавка се спроводи ради обављања свакодневних редовних активности Наручиоца</t>
  </si>
  <si>
    <t>ради обављања редовних активности</t>
  </si>
  <si>
    <t>Услуга прања душека</t>
  </si>
  <si>
    <t>Услуга прања возила</t>
  </si>
  <si>
    <t xml:space="preserve">поправка дотрајалих столица и лежајева </t>
  </si>
  <si>
    <t>Директор Опште болнице Лесковац</t>
  </si>
  <si>
    <t>др Небојша Димитријевић</t>
  </si>
  <si>
    <t>септембар 2018.г.</t>
  </si>
  <si>
    <t>децембар  2018.г.</t>
  </si>
  <si>
    <t>Услуге одржавања хигијене у  здравственој установи</t>
  </si>
  <si>
    <t>Након закључења оквирног споразума</t>
  </si>
  <si>
    <t>По плану централизованих јавних набавки за 2017.г. и 2018.г. (РФЗО)</t>
  </si>
  <si>
    <t>фебруар          2018.г.</t>
  </si>
  <si>
    <t>новембар 2019.г.</t>
  </si>
  <si>
    <t>септембар 2019.г.</t>
  </si>
  <si>
    <t xml:space="preserve">     септембар          2018.г.</t>
  </si>
  <si>
    <t>новембар  2018.г.</t>
  </si>
  <si>
    <t xml:space="preserve">     новембар          2018.г.</t>
  </si>
  <si>
    <t xml:space="preserve">   новембар        2018.г.</t>
  </si>
  <si>
    <t>Остали уградни материјал у ортопедији-остеосинтетски материјал</t>
  </si>
  <si>
    <t>По плану централизованих јавних набавки за 2017.г.и 2018.г. (РФЗО)</t>
  </si>
  <si>
    <t>Хирушки и остали уградни материјал</t>
  </si>
  <si>
    <t>децембар  2019.г.</t>
  </si>
  <si>
    <t>Медицински електро  и општи електро материјал</t>
  </si>
  <si>
    <t>текуће поправке и одржавање просторија и апарата у установи</t>
  </si>
  <si>
    <t>децембар     2018. г.</t>
  </si>
  <si>
    <t>децембар 2018.г.</t>
  </si>
  <si>
    <t>октобар 2018. г.</t>
  </si>
  <si>
    <t xml:space="preserve"> октобар 2019. г.</t>
  </si>
  <si>
    <t>јануар 2018.г</t>
  </si>
  <si>
    <t>јануар        2018.г.</t>
  </si>
  <si>
    <t>фебруар           2018. г.</t>
  </si>
  <si>
    <t xml:space="preserve"> март            2019.г.</t>
  </si>
  <si>
    <t>Набавка специфичног потрошног материјала (мат.за централни развод гаса, мат.за Одсек за прање и пеглање и др)</t>
  </si>
  <si>
    <t>Потрошни материјал за медицинске апарате, ситан  инвентар и инструментаријум</t>
  </si>
  <si>
    <t>Набавка немедицинске опреме за потребе установе (ел.уређаји, рач.опрема, намештај, алкометар, ...)</t>
  </si>
  <si>
    <t>Услуга израде печата и датумара</t>
  </si>
  <si>
    <t>Услуга дезинсекције, дезинфекције и  дератизације</t>
  </si>
  <si>
    <t>Услуге техничког прегледа возила</t>
  </si>
  <si>
    <t>Услуге поправке и тапацирања  намештаја</t>
  </si>
  <si>
    <t>Услуге поправке, одржавања и остале услуге на возилима (аутомеханичарске, ауто-лакирерске, електро,  лимарске, вулканизерске и др.)</t>
  </si>
  <si>
    <t xml:space="preserve">лепљење гума, аутолакирерски радови, лимарски и др радови у случају квара </t>
  </si>
  <si>
    <t>Набавка специфичног ситног инвентара (кухињски прибор,  пластика, ПП апарати, алат  и др)</t>
  </si>
  <si>
    <t>Набавка текстилних производа (рад.одела, постељине, компреса...)</t>
  </si>
  <si>
    <t>Набавка специфичног канцеларијског и штампаног потрошног материјала (бар код налепнице за лаб., психол.тесови, ОПП и Н1 и др)</t>
  </si>
  <si>
    <t xml:space="preserve">отворени </t>
  </si>
  <si>
    <t>Набавка се спроводи ради побољшања услова рада и обављања свакодневних редовних активности у Служби за патох.дијаг.</t>
  </si>
  <si>
    <t>Неопходна је  израда пројектне документације за комплетну реконструкцију Главне зграде болнице</t>
  </si>
  <si>
    <t>Неопходна је  израда пројектне документације за комплетну реконструкцију  зграде Рехабилитације</t>
  </si>
  <si>
    <t>Неопходна је  израда пројектне документације за комплетну реконструкцију  зграде Пнеумофтизиолошке службе</t>
  </si>
  <si>
    <t>Радови на замени подова у просторијама болнице</t>
  </si>
  <si>
    <t xml:space="preserve">Набавка се спроводи због дотрајалости подова </t>
  </si>
  <si>
    <t xml:space="preserve">Изградња нове зграде за Службу патологије </t>
  </si>
  <si>
    <t>Завршни грађевински радови (општи завршни радови, фасадни радови, гипсани радови и молерско- фарбарски радови)</t>
  </si>
  <si>
    <t>Набавка jе неопходна из разлога текућег одржавања објекта</t>
  </si>
  <si>
    <t>Радови на одржавању постојеће и проширење спољне електроинсталационе мреже и расвете</t>
  </si>
  <si>
    <t>Редовно одржавање</t>
  </si>
  <si>
    <t>Набавка аутоматских клизних врата (4 комада) са услугом уградње</t>
  </si>
  <si>
    <t>Набавка врата (16 ком) и ваге (2ком) за путничке лифтове са услугом уградње</t>
  </si>
  <si>
    <t>Набавка путничког возила</t>
  </si>
  <si>
    <t>5.700.000,00   270.000,00</t>
  </si>
  <si>
    <t>април  2018.г.</t>
  </si>
  <si>
    <t>април   2019.г.</t>
  </si>
  <si>
    <t xml:space="preserve"> април   2019.г.</t>
  </si>
  <si>
    <t>новембар     2018. г.</t>
  </si>
  <si>
    <t>јануар    2019.г.</t>
  </si>
  <si>
    <t xml:space="preserve">            31.591.666,00     160.000,00             </t>
  </si>
  <si>
    <t>фебруар     2018.г.</t>
  </si>
  <si>
    <t>април     2018. г.</t>
  </si>
  <si>
    <t xml:space="preserve">   септембар         2018.г.</t>
  </si>
  <si>
    <t>новембар   2018.г.</t>
  </si>
  <si>
    <t xml:space="preserve">     август      2018.г.</t>
  </si>
  <si>
    <t xml:space="preserve">     октобар        2019.г.</t>
  </si>
  <si>
    <t xml:space="preserve">     јануар        2019.г.</t>
  </si>
  <si>
    <t xml:space="preserve">         октобар     2018 г.</t>
  </si>
  <si>
    <t xml:space="preserve">           октобар     2019 г.</t>
  </si>
  <si>
    <t>август     2019.г.</t>
  </si>
  <si>
    <t xml:space="preserve">    април       2018.г.</t>
  </si>
  <si>
    <t xml:space="preserve">    април       2019.г.</t>
  </si>
  <si>
    <t>јул      2018.г.</t>
  </si>
  <si>
    <t>мај      2018.г.</t>
  </si>
  <si>
    <t xml:space="preserve">    октобар        2018. г.</t>
  </si>
  <si>
    <t xml:space="preserve">    децембар       2019. г.</t>
  </si>
  <si>
    <t xml:space="preserve">  април   2019.г.</t>
  </si>
  <si>
    <t xml:space="preserve">                         426711    426791</t>
  </si>
  <si>
    <t>Израда пројектне документације за комплетну реконструкцију Главне зграде болнице</t>
  </si>
  <si>
    <t xml:space="preserve">Израда пројектне документације за комплетну реконструкцију зграде Рехабилитације </t>
  </si>
  <si>
    <t xml:space="preserve">Израда пројектне документације за комплетну реконструкцију зграде Пнеумофтизиолошке службе </t>
  </si>
  <si>
    <t>Протезе кукова и колена</t>
  </si>
  <si>
    <t>426591   426711</t>
  </si>
  <si>
    <t>426811 426711</t>
  </si>
  <si>
    <t>426823     423711</t>
  </si>
  <si>
    <t xml:space="preserve"> 426721      426791</t>
  </si>
  <si>
    <t xml:space="preserve"> 4.900.000,00         500.000.00</t>
  </si>
  <si>
    <t xml:space="preserve">2.615.000,00       3.185.000,00    700.000,00     </t>
  </si>
  <si>
    <t xml:space="preserve">4.500.000,00                300.000,00   </t>
  </si>
  <si>
    <t>Сервисирањe немедицинских aпарата и опреме</t>
  </si>
  <si>
    <t xml:space="preserve">1.150.000,00           2.000.000,00                       </t>
  </si>
  <si>
    <t xml:space="preserve"> 426721        426791</t>
  </si>
  <si>
    <t xml:space="preserve">36.618.333,30         3.382.500,00                         </t>
  </si>
  <si>
    <t>426721      426791</t>
  </si>
  <si>
    <t>1.350.000,00          550.000,00</t>
  </si>
  <si>
    <t xml:space="preserve"> 800.000,00      130.000,00</t>
  </si>
  <si>
    <t xml:space="preserve">21.519.130,00                          80.000,00   </t>
  </si>
  <si>
    <t>током          2018.г.</t>
  </si>
  <si>
    <t xml:space="preserve"> април      2018.г.</t>
  </si>
  <si>
    <t>април              2019.г.</t>
  </si>
  <si>
    <t>април         2018.г.</t>
  </si>
  <si>
    <t xml:space="preserve"> јул      2018.г.</t>
  </si>
  <si>
    <t>мај             2018.г.</t>
  </si>
  <si>
    <t>август      2018.г.</t>
  </si>
  <si>
    <t xml:space="preserve"> април        2019.г.</t>
  </si>
  <si>
    <t xml:space="preserve"> март               2018.г.</t>
  </si>
  <si>
    <t xml:space="preserve"> мaj           2018.г.</t>
  </si>
  <si>
    <t xml:space="preserve">мaj          2019.г. </t>
  </si>
  <si>
    <t xml:space="preserve">  март         2018.г.</t>
  </si>
  <si>
    <t xml:space="preserve">  мaj        2018.г.</t>
  </si>
  <si>
    <t>мaj       2019.г.</t>
  </si>
  <si>
    <t xml:space="preserve"> мај            2018.г.</t>
  </si>
  <si>
    <t xml:space="preserve"> јул           2018. г.</t>
  </si>
  <si>
    <t xml:space="preserve"> јул      2019.г.</t>
  </si>
  <si>
    <t>јул            2018.г.</t>
  </si>
  <si>
    <t xml:space="preserve">  март       2018.г.</t>
  </si>
  <si>
    <t xml:space="preserve"> маj          2018.г.</t>
  </si>
  <si>
    <t xml:space="preserve">  маj          2019.г.</t>
  </si>
  <si>
    <t xml:space="preserve">  октобар       2018.г.</t>
  </si>
  <si>
    <t xml:space="preserve"> 426711         426791</t>
  </si>
  <si>
    <t xml:space="preserve">  фебруар            2018.г.</t>
  </si>
  <si>
    <t xml:space="preserve"> април          2018.г.</t>
  </si>
  <si>
    <t>април            2019.г.</t>
  </si>
  <si>
    <t xml:space="preserve"> маj          2019.г.</t>
  </si>
  <si>
    <t xml:space="preserve">  јануар         2020.г.</t>
  </si>
  <si>
    <t>мај        2019.г.</t>
  </si>
  <si>
    <t xml:space="preserve"> јун             2018.г.</t>
  </si>
  <si>
    <t xml:space="preserve">   август            2018.г.</t>
  </si>
  <si>
    <t xml:space="preserve">   март             2018.г.</t>
  </si>
  <si>
    <t xml:space="preserve">   јун                   2018.г.</t>
  </si>
  <si>
    <t xml:space="preserve">  јул       2019.г.</t>
  </si>
  <si>
    <t>април      2019.г.</t>
  </si>
  <si>
    <t xml:space="preserve">   фебруар           2018.г.</t>
  </si>
  <si>
    <t xml:space="preserve">  мај             2019.г.</t>
  </si>
  <si>
    <t xml:space="preserve">    мај                2019.г.</t>
  </si>
  <si>
    <t xml:space="preserve"> август          2018. г.</t>
  </si>
  <si>
    <t xml:space="preserve">  август        2019.г.</t>
  </si>
  <si>
    <t xml:space="preserve">   током          2018 г.</t>
  </si>
  <si>
    <t>септембар            2018. г.</t>
  </si>
  <si>
    <t xml:space="preserve">   април              2018.г.</t>
  </si>
  <si>
    <t xml:space="preserve">  маj               2018.г.</t>
  </si>
  <si>
    <t xml:space="preserve">   маj              2019.г.</t>
  </si>
  <si>
    <t>током            2018 г.</t>
  </si>
  <si>
    <t>током          2018 г.</t>
  </si>
  <si>
    <t>током              2018 г.</t>
  </si>
  <si>
    <t>током                   2018 г.</t>
  </si>
  <si>
    <t>мај                2018.г.</t>
  </si>
  <si>
    <t xml:space="preserve"> јун               2018.г.</t>
  </si>
  <si>
    <t>јун             2019.г.</t>
  </si>
  <si>
    <t>август           2018.г.</t>
  </si>
  <si>
    <t xml:space="preserve"> март              2018. г.</t>
  </si>
  <si>
    <t>мај             2018. г.</t>
  </si>
  <si>
    <t>март          2018.г.</t>
  </si>
  <si>
    <t xml:space="preserve"> април         2018.г.</t>
  </si>
  <si>
    <t xml:space="preserve"> март                 2018.г.</t>
  </si>
  <si>
    <t xml:space="preserve"> маj             2018.г.</t>
  </si>
  <si>
    <t xml:space="preserve">  маj           2019.г.</t>
  </si>
  <si>
    <t>март                 2018.г.</t>
  </si>
  <si>
    <t>маj                  2018.г.</t>
  </si>
  <si>
    <t>маj              2019.г.</t>
  </si>
  <si>
    <t>маj              2018.г.</t>
  </si>
  <si>
    <t xml:space="preserve"> маj              2019.г.</t>
  </si>
  <si>
    <t>април              2018.г.</t>
  </si>
  <si>
    <t>јун               2018.г.</t>
  </si>
  <si>
    <t xml:space="preserve"> јул            2018.г.</t>
  </si>
  <si>
    <t>јул           2019.г.</t>
  </si>
  <si>
    <t>јануар              2020.г.</t>
  </si>
  <si>
    <t xml:space="preserve"> јун            2019.г.</t>
  </si>
  <si>
    <t>јун           2018.г.</t>
  </si>
  <si>
    <t>мај               2018.г.</t>
  </si>
  <si>
    <t>октобар                2018.г.</t>
  </si>
  <si>
    <t>мај                 2018.г.</t>
  </si>
  <si>
    <t xml:space="preserve"> мај                2019.г.</t>
  </si>
  <si>
    <t>маj             2018.г.</t>
  </si>
  <si>
    <t>јануар         2019.г.</t>
  </si>
  <si>
    <t>јануар        2020.г.</t>
  </si>
  <si>
    <t>април           2019.г.</t>
  </si>
  <si>
    <t>мај              2019.г.</t>
  </si>
  <si>
    <t>током             2018 г.</t>
  </si>
  <si>
    <t xml:space="preserve"> током            2018 г.</t>
  </si>
  <si>
    <t xml:space="preserve"> током             2018 г.</t>
  </si>
  <si>
    <t xml:space="preserve">  током            2018 г.</t>
  </si>
  <si>
    <t>током               2018 г.</t>
  </si>
  <si>
    <t>јул          2019. г.</t>
  </si>
  <si>
    <t>јул            2018 г.</t>
  </si>
  <si>
    <t>јун            2018.г.</t>
  </si>
  <si>
    <t>током                       2018 г.</t>
  </si>
  <si>
    <t>током                    2018 г.</t>
  </si>
  <si>
    <t>јул         2019.г.</t>
  </si>
  <si>
    <t xml:space="preserve"> фебруар         2018.год.</t>
  </si>
  <si>
    <t xml:space="preserve"> фебруар            2018.год.</t>
  </si>
  <si>
    <t>април   2018.г.</t>
  </si>
  <si>
    <t>април    2018.г.</t>
  </si>
  <si>
    <t xml:space="preserve"> март          2018.г.</t>
  </si>
  <si>
    <t xml:space="preserve">  фебруар          2018.г.</t>
  </si>
  <si>
    <t xml:space="preserve">421200     421223        </t>
  </si>
  <si>
    <t>426711   426721 426791</t>
  </si>
  <si>
    <t>ОДСЕК ЗА НАБАВКЕ ОПШТЕ БОЛНИЦЕ ЛЕСКОВАЦ</t>
  </si>
  <si>
    <t>мај                    2018.г.</t>
  </si>
  <si>
    <t>мај              2018.г.</t>
  </si>
  <si>
    <t>ЗА 2018. ГОДИНУ</t>
  </si>
  <si>
    <t>ОПШТА БОЛНИЦА ЛЕСКОВАЦ</t>
  </si>
  <si>
    <t>Потрошни материјал за одржавање објеката (молерско-фарбарски, грађевински, браварско лимарски, водов.-канализац. материјал и др)</t>
  </si>
  <si>
    <t xml:space="preserve">                                    32.000.000,00                 3.300.000,00                          </t>
  </si>
  <si>
    <t xml:space="preserve">                                   ПЛАН  ЈАВНИХ НАБАВКИ ЗА 2018. ГОДИНУ                             изм.бр.2</t>
  </si>
  <si>
    <t>јул 2018.г.</t>
  </si>
  <si>
    <t>август          2018.г.</t>
  </si>
  <si>
    <t>септембар  2018.г.</t>
  </si>
  <si>
    <t>Набавка рендген цеви за CT скенер GE "Bright speed 16 Select" произвођача " GE Healthcare, USA" са услугом уградње</t>
  </si>
  <si>
    <t>Набавка мобилног рендген апарата са Ц луком за потребе ортопедске операционе сале</t>
  </si>
  <si>
    <t>октобар 2018.г.</t>
  </si>
  <si>
    <t xml:space="preserve">    </t>
  </si>
  <si>
    <t>март           2018.г.</t>
  </si>
  <si>
    <t>током             2018.г.</t>
  </si>
  <si>
    <t>април            2018.г.</t>
  </si>
  <si>
    <t>април                2018.г.</t>
  </si>
  <si>
    <t xml:space="preserve">  август         2018 г.</t>
  </si>
  <si>
    <t xml:space="preserve"> фебруар           2018.г.</t>
  </si>
  <si>
    <t xml:space="preserve">  фебруар        2018.г.</t>
  </si>
  <si>
    <t>Дописом бр. 401-00-400/10-5/2018-13 oд 19.07.2018.g обавештени смо да је Министарство здравља обезбедило фин. средства за наб. Рендген цеви за скенер Bright speed 16, у износу 7.320.000,00 дин са пдв-ом</t>
  </si>
  <si>
    <t>Дописом бр. 401-00-400/14-5/2018-13 oд 31.07.2018.год. обавештени смо да је Министарство здравља обезбедило финансијска средства за набавку мобилног рендген апарата са Ц луком за потребе ортопедске операционе сале у износу од 9.240.000,00 дин са пдв-ом</t>
  </si>
  <si>
    <t xml:space="preserve">                                                    Дописом бр. 401-00-400/4-72/2018-13 oд 03.04.2018.g обавештени смо да је Министарство здравља обезбедило фин. средства за наб. УЗ апарата и колица за поделу терапије у износу 6.615.000,00 din са пдв-ом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</si>
</sst>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#,##0.0000"/>
    <numFmt numFmtId="190" formatCode="#,##0.00000"/>
    <numFmt numFmtId="191" formatCode="#,##0.000000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6"/>
      <name val="Tahoma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20"/>
      <name val="Tahoma"/>
      <family val="2"/>
    </font>
    <font>
      <sz val="26"/>
      <name val="Arial"/>
      <family val="2"/>
    </font>
    <font>
      <sz val="16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sz val="8"/>
      <color indexed="8"/>
      <name val="Tahoma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Arial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Arial"/>
      <family val="2"/>
    </font>
    <font>
      <sz val="8"/>
      <color theme="1"/>
      <name val="Tahoma"/>
      <family val="2"/>
    </font>
    <font>
      <b/>
      <sz val="12"/>
      <color theme="1"/>
      <name val="Arial"/>
      <family val="2"/>
    </font>
    <font>
      <b/>
      <sz val="12"/>
      <color theme="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12" fillId="33" borderId="20" xfId="0" applyNumberFormat="1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" fontId="13" fillId="33" borderId="20" xfId="0" applyNumberFormat="1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3" fillId="33" borderId="26" xfId="0" applyFont="1" applyFill="1" applyBorder="1" applyAlignment="1">
      <alignment horizontal="center" vertical="center" wrapText="1"/>
    </xf>
    <xf numFmtId="0" fontId="73" fillId="33" borderId="2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2" fillId="33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73" fillId="33" borderId="23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4" fontId="18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8" fillId="33" borderId="29" xfId="0" applyFont="1" applyFill="1" applyBorder="1" applyAlignment="1">
      <alignment horizontal="center" vertical="center" wrapText="1"/>
    </xf>
    <xf numFmtId="4" fontId="18" fillId="33" borderId="26" xfId="0" applyNumberFormat="1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4" fontId="76" fillId="33" borderId="11" xfId="0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3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6" fillId="33" borderId="27" xfId="0" applyFont="1" applyFill="1" applyBorder="1" applyAlignment="1">
      <alignment horizontal="center" vertical="center" wrapText="1"/>
    </xf>
    <xf numFmtId="4" fontId="18" fillId="33" borderId="32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4" fontId="18" fillId="33" borderId="33" xfId="0" applyNumberFormat="1" applyFont="1" applyFill="1" applyBorder="1" applyAlignment="1">
      <alignment horizontal="center" vertical="center" wrapText="1"/>
    </xf>
    <xf numFmtId="4" fontId="18" fillId="33" borderId="35" xfId="0" applyNumberFormat="1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center" wrapText="1"/>
    </xf>
    <xf numFmtId="4" fontId="74" fillId="33" borderId="20" xfId="53" applyNumberFormat="1" applyFont="1" applyFill="1" applyBorder="1" applyAlignment="1" applyProtection="1">
      <alignment horizontal="center" vertical="center" wrapText="1"/>
      <protection/>
    </xf>
    <xf numFmtId="0" fontId="17" fillId="33" borderId="20" xfId="0" applyFont="1" applyFill="1" applyBorder="1" applyAlignment="1">
      <alignment horizontal="center" vertical="center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73" fillId="33" borderId="33" xfId="0" applyFont="1" applyFill="1" applyBorder="1" applyAlignment="1">
      <alignment horizontal="center" vertical="center" wrapText="1"/>
    </xf>
    <xf numFmtId="0" fontId="72" fillId="33" borderId="36" xfId="0" applyFont="1" applyFill="1" applyBorder="1" applyAlignment="1">
      <alignment horizontal="center" vertical="center" wrapText="1"/>
    </xf>
    <xf numFmtId="0" fontId="73" fillId="33" borderId="37" xfId="0" applyFont="1" applyFill="1" applyBorder="1" applyAlignment="1">
      <alignment horizontal="center" vertical="center" wrapText="1"/>
    </xf>
    <xf numFmtId="0" fontId="72" fillId="33" borderId="38" xfId="0" applyFont="1" applyFill="1" applyBorder="1" applyAlignment="1">
      <alignment horizontal="center" vertical="center" wrapText="1"/>
    </xf>
    <xf numFmtId="0" fontId="72" fillId="33" borderId="39" xfId="0" applyFont="1" applyFill="1" applyBorder="1" applyAlignment="1">
      <alignment horizontal="center" vertical="center" wrapText="1"/>
    </xf>
    <xf numFmtId="0" fontId="72" fillId="33" borderId="28" xfId="0" applyFont="1" applyFill="1" applyBorder="1" applyAlignment="1">
      <alignment horizontal="center" vertical="center" wrapText="1"/>
    </xf>
    <xf numFmtId="0" fontId="72" fillId="33" borderId="4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6" fillId="33" borderId="30" xfId="0" applyFont="1" applyFill="1" applyBorder="1" applyAlignment="1">
      <alignment horizontal="center" vertical="center" wrapText="1"/>
    </xf>
    <xf numFmtId="0" fontId="73" fillId="33" borderId="41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2" fillId="33" borderId="32" xfId="0" applyFont="1" applyFill="1" applyBorder="1" applyAlignment="1">
      <alignment horizontal="center" vertical="center" wrapText="1"/>
    </xf>
    <xf numFmtId="0" fontId="73" fillId="33" borderId="32" xfId="0" applyFont="1" applyFill="1" applyBorder="1" applyAlignment="1">
      <alignment horizontal="center" vertical="center" wrapText="1"/>
    </xf>
    <xf numFmtId="0" fontId="73" fillId="33" borderId="42" xfId="0" applyFont="1" applyFill="1" applyBorder="1" applyAlignment="1">
      <alignment horizontal="center" vertical="center" wrapText="1"/>
    </xf>
    <xf numFmtId="4" fontId="72" fillId="33" borderId="17" xfId="0" applyNumberFormat="1" applyFont="1" applyFill="1" applyBorder="1" applyAlignment="1">
      <alignment horizontal="center" vertical="center" wrapText="1"/>
    </xf>
    <xf numFmtId="0" fontId="73" fillId="33" borderId="43" xfId="0" applyFont="1" applyFill="1" applyBorder="1" applyAlignment="1">
      <alignment horizontal="center" vertical="center" wrapText="1"/>
    </xf>
    <xf numFmtId="4" fontId="71" fillId="33" borderId="26" xfId="0" applyNumberFormat="1" applyFont="1" applyFill="1" applyBorder="1" applyAlignment="1">
      <alignment horizontal="center" vertical="center" wrapText="1"/>
    </xf>
    <xf numFmtId="4" fontId="72" fillId="33" borderId="26" xfId="0" applyNumberFormat="1" applyFont="1" applyFill="1" applyBorder="1" applyAlignment="1">
      <alignment horizontal="center" vertical="center" wrapText="1"/>
    </xf>
    <xf numFmtId="1" fontId="72" fillId="33" borderId="26" xfId="0" applyNumberFormat="1" applyFont="1" applyFill="1" applyBorder="1" applyAlignment="1">
      <alignment horizontal="center" vertical="center" wrapText="1"/>
    </xf>
    <xf numFmtId="4" fontId="72" fillId="33" borderId="32" xfId="0" applyNumberFormat="1" applyFont="1" applyFill="1" applyBorder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72" fillId="33" borderId="44" xfId="0" applyFont="1" applyFill="1" applyBorder="1" applyAlignment="1">
      <alignment horizontal="center" vertical="center" wrapText="1"/>
    </xf>
    <xf numFmtId="0" fontId="72" fillId="33" borderId="45" xfId="0" applyFont="1" applyFill="1" applyBorder="1" applyAlignment="1">
      <alignment horizontal="center" vertical="center" wrapText="1"/>
    </xf>
    <xf numFmtId="4" fontId="77" fillId="33" borderId="20" xfId="0" applyNumberFormat="1" applyFont="1" applyFill="1" applyBorder="1" applyAlignment="1">
      <alignment horizontal="center" vertical="center" wrapText="1"/>
    </xf>
    <xf numFmtId="4" fontId="78" fillId="33" borderId="46" xfId="0" applyNumberFormat="1" applyFont="1" applyFill="1" applyBorder="1" applyAlignment="1">
      <alignment horizontal="center" vertical="center" wrapText="1"/>
    </xf>
    <xf numFmtId="4" fontId="79" fillId="33" borderId="46" xfId="0" applyNumberFormat="1" applyFont="1" applyFill="1" applyBorder="1" applyAlignment="1">
      <alignment horizontal="center" vertical="center" wrapText="1"/>
    </xf>
    <xf numFmtId="4" fontId="79" fillId="33" borderId="13" xfId="0" applyNumberFormat="1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3" fillId="33" borderId="47" xfId="0" applyFont="1" applyFill="1" applyBorder="1" applyAlignment="1">
      <alignment horizontal="center" vertical="center" wrapText="1"/>
    </xf>
    <xf numFmtId="4" fontId="72" fillId="33" borderId="28" xfId="0" applyNumberFormat="1" applyFont="1" applyFill="1" applyBorder="1" applyAlignment="1">
      <alignment horizontal="center" vertical="center" wrapText="1"/>
    </xf>
    <xf numFmtId="0" fontId="73" fillId="33" borderId="28" xfId="0" applyFont="1" applyFill="1" applyBorder="1" applyAlignment="1">
      <alignment horizontal="center" vertical="center" wrapText="1"/>
    </xf>
    <xf numFmtId="0" fontId="73" fillId="33" borderId="48" xfId="0" applyFont="1" applyFill="1" applyBorder="1" applyAlignment="1">
      <alignment horizontal="center" vertical="center" wrapText="1"/>
    </xf>
    <xf numFmtId="4" fontId="72" fillId="33" borderId="36" xfId="0" applyNumberFormat="1" applyFont="1" applyFill="1" applyBorder="1" applyAlignment="1">
      <alignment horizontal="center" vertical="center" wrapText="1"/>
    </xf>
    <xf numFmtId="0" fontId="73" fillId="33" borderId="36" xfId="0" applyFont="1" applyFill="1" applyBorder="1" applyAlignment="1">
      <alignment horizontal="center" vertical="center" wrapText="1"/>
    </xf>
    <xf numFmtId="4" fontId="72" fillId="33" borderId="0" xfId="0" applyNumberFormat="1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4" fontId="80" fillId="33" borderId="0" xfId="0" applyNumberFormat="1" applyFont="1" applyFill="1" applyBorder="1" applyAlignment="1">
      <alignment horizontal="center" vertical="center" wrapText="1"/>
    </xf>
    <xf numFmtId="4" fontId="79" fillId="33" borderId="0" xfId="0" applyNumberFormat="1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4" fontId="80" fillId="33" borderId="20" xfId="0" applyNumberFormat="1" applyFont="1" applyFill="1" applyBorder="1" applyAlignment="1">
      <alignment horizontal="center" vertical="center" wrapText="1"/>
    </xf>
    <xf numFmtId="4" fontId="81" fillId="33" borderId="13" xfId="0" applyNumberFormat="1" applyFont="1" applyFill="1" applyBorder="1" applyAlignment="1">
      <alignment horizontal="center" vertical="center" wrapText="1"/>
    </xf>
    <xf numFmtId="0" fontId="73" fillId="33" borderId="49" xfId="0" applyFont="1" applyFill="1" applyBorder="1" applyAlignment="1">
      <alignment horizontal="center" vertical="center" wrapText="1"/>
    </xf>
    <xf numFmtId="4" fontId="4" fillId="33" borderId="44" xfId="0" applyNumberFormat="1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8" fillId="33" borderId="45" xfId="0" applyFont="1" applyFill="1" applyBorder="1" applyAlignment="1">
      <alignment horizontal="center" vertical="center" wrapText="1"/>
    </xf>
    <xf numFmtId="0" fontId="18" fillId="33" borderId="50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76" fillId="33" borderId="32" xfId="0" applyFont="1" applyFill="1" applyBorder="1" applyAlignment="1">
      <alignment horizontal="center" vertical="center" wrapText="1"/>
    </xf>
    <xf numFmtId="0" fontId="76" fillId="33" borderId="42" xfId="0" applyFont="1" applyFill="1" applyBorder="1" applyAlignment="1">
      <alignment horizontal="center" vertical="center" wrapText="1"/>
    </xf>
    <xf numFmtId="4" fontId="6" fillId="33" borderId="44" xfId="0" applyNumberFormat="1" applyFont="1" applyFill="1" applyBorder="1" applyAlignment="1">
      <alignment horizontal="center" vertical="center" wrapText="1"/>
    </xf>
    <xf numFmtId="4" fontId="76" fillId="33" borderId="26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5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0" fontId="72" fillId="33" borderId="52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53" xfId="0" applyFont="1" applyFill="1" applyBorder="1" applyAlignment="1">
      <alignment horizontal="center" vertical="center" wrapText="1"/>
    </xf>
    <xf numFmtId="188" fontId="20" fillId="33" borderId="11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top" wrapText="1"/>
    </xf>
    <xf numFmtId="0" fontId="72" fillId="33" borderId="54" xfId="0" applyFont="1" applyFill="1" applyBorder="1" applyAlignment="1">
      <alignment horizontal="center" vertical="center" wrapText="1"/>
    </xf>
    <xf numFmtId="0" fontId="82" fillId="33" borderId="46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47" xfId="0" applyFont="1" applyFill="1" applyBorder="1" applyAlignment="1">
      <alignment horizontal="center" vertical="center" wrapText="1"/>
    </xf>
    <xf numFmtId="0" fontId="72" fillId="33" borderId="55" xfId="0" applyFont="1" applyFill="1" applyBorder="1" applyAlignment="1">
      <alignment horizontal="center" vertical="center" wrapText="1"/>
    </xf>
    <xf numFmtId="0" fontId="72" fillId="33" borderId="50" xfId="0" applyFont="1" applyFill="1" applyBorder="1" applyAlignment="1">
      <alignment horizontal="center" vertical="center" wrapText="1"/>
    </xf>
    <xf numFmtId="0" fontId="76" fillId="33" borderId="33" xfId="0" applyFont="1" applyFill="1" applyBorder="1" applyAlignment="1">
      <alignment horizontal="center" vertical="center" wrapText="1"/>
    </xf>
    <xf numFmtId="0" fontId="76" fillId="33" borderId="56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74" fillId="33" borderId="0" xfId="53" applyNumberFormat="1" applyFont="1" applyFill="1" applyBorder="1" applyAlignment="1" applyProtection="1">
      <alignment horizontal="center" vertical="center" wrapText="1"/>
      <protection/>
    </xf>
    <xf numFmtId="4" fontId="6" fillId="33" borderId="20" xfId="0" applyNumberFormat="1" applyFont="1" applyFill="1" applyBorder="1" applyAlignment="1">
      <alignment horizontal="center" vertical="center" wrapText="1"/>
    </xf>
    <xf numFmtId="4" fontId="72" fillId="33" borderId="44" xfId="0" applyNumberFormat="1" applyFont="1" applyFill="1" applyBorder="1" applyAlignment="1">
      <alignment horizontal="center" vertical="center" wrapText="1"/>
    </xf>
    <xf numFmtId="0" fontId="73" fillId="33" borderId="44" xfId="0" applyFont="1" applyFill="1" applyBorder="1" applyAlignment="1">
      <alignment horizontal="center" vertical="center" wrapText="1"/>
    </xf>
    <xf numFmtId="0" fontId="73" fillId="33" borderId="45" xfId="0" applyFont="1" applyFill="1" applyBorder="1" applyAlignment="1">
      <alignment horizontal="center" vertical="center" wrapText="1"/>
    </xf>
    <xf numFmtId="0" fontId="72" fillId="33" borderId="57" xfId="0" applyFont="1" applyFill="1" applyBorder="1" applyAlignment="1">
      <alignment horizontal="center" vertical="center" wrapText="1"/>
    </xf>
    <xf numFmtId="4" fontId="81" fillId="33" borderId="20" xfId="0" applyNumberFormat="1" applyFont="1" applyFill="1" applyBorder="1" applyAlignment="1">
      <alignment horizontal="center" vertical="center" wrapText="1"/>
    </xf>
    <xf numFmtId="0" fontId="73" fillId="33" borderId="58" xfId="0" applyFont="1" applyFill="1" applyBorder="1" applyAlignment="1">
      <alignment horizontal="center" vertical="center" wrapText="1"/>
    </xf>
    <xf numFmtId="0" fontId="72" fillId="33" borderId="59" xfId="0" applyFont="1" applyFill="1" applyBorder="1" applyAlignment="1">
      <alignment horizontal="center" vertical="center" wrapText="1"/>
    </xf>
    <xf numFmtId="4" fontId="72" fillId="33" borderId="56" xfId="0" applyNumberFormat="1" applyFont="1" applyFill="1" applyBorder="1" applyAlignment="1">
      <alignment horizontal="center" vertical="center" wrapText="1"/>
    </xf>
    <xf numFmtId="0" fontId="72" fillId="33" borderId="56" xfId="0" applyFont="1" applyFill="1" applyBorder="1" applyAlignment="1">
      <alignment horizontal="center" vertical="center" wrapText="1"/>
    </xf>
    <xf numFmtId="0" fontId="73" fillId="33" borderId="60" xfId="0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center" vertical="center" wrapText="1"/>
    </xf>
    <xf numFmtId="4" fontId="18" fillId="33" borderId="61" xfId="0" applyNumberFormat="1" applyFont="1" applyFill="1" applyBorder="1" applyAlignment="1">
      <alignment horizontal="center" vertical="center" wrapText="1"/>
    </xf>
    <xf numFmtId="4" fontId="76" fillId="33" borderId="61" xfId="53" applyNumberFormat="1" applyFont="1" applyFill="1" applyBorder="1" applyAlignment="1" applyProtection="1">
      <alignment horizontal="center" vertical="center" wrapText="1"/>
      <protection/>
    </xf>
    <xf numFmtId="1" fontId="18" fillId="33" borderId="61" xfId="0" applyNumberFormat="1" applyFont="1" applyFill="1" applyBorder="1" applyAlignment="1">
      <alignment horizontal="center" vertical="center" wrapText="1"/>
    </xf>
    <xf numFmtId="0" fontId="18" fillId="33" borderId="54" xfId="0" applyFont="1" applyFill="1" applyBorder="1" applyAlignment="1">
      <alignment horizontal="center" vertical="center" wrapText="1"/>
    </xf>
    <xf numFmtId="0" fontId="18" fillId="33" borderId="58" xfId="0" applyFont="1" applyFill="1" applyBorder="1" applyAlignment="1">
      <alignment horizontal="center" vertical="center" wrapText="1"/>
    </xf>
    <xf numFmtId="0" fontId="18" fillId="33" borderId="61" xfId="0" applyFont="1" applyFill="1" applyBorder="1" applyAlignment="1">
      <alignment horizontal="center" vertical="center" wrapText="1"/>
    </xf>
    <xf numFmtId="0" fontId="18" fillId="33" borderId="62" xfId="0" applyFont="1" applyFill="1" applyBorder="1" applyAlignment="1">
      <alignment horizontal="center" vertical="center" wrapText="1"/>
    </xf>
    <xf numFmtId="4" fontId="18" fillId="33" borderId="56" xfId="0" applyNumberFormat="1" applyFont="1" applyFill="1" applyBorder="1" applyAlignment="1">
      <alignment horizontal="center" vertical="center" wrapText="1"/>
    </xf>
    <xf numFmtId="4" fontId="76" fillId="33" borderId="56" xfId="53" applyNumberFormat="1" applyFont="1" applyFill="1" applyBorder="1" applyAlignment="1" applyProtection="1">
      <alignment horizontal="center" vertical="center" wrapText="1"/>
      <protection/>
    </xf>
    <xf numFmtId="1" fontId="18" fillId="33" borderId="56" xfId="0" applyNumberFormat="1" applyFont="1" applyFill="1" applyBorder="1" applyAlignment="1">
      <alignment horizontal="center" vertical="center" wrapText="1"/>
    </xf>
    <xf numFmtId="0" fontId="18" fillId="33" borderId="63" xfId="0" applyFont="1" applyFill="1" applyBorder="1" applyAlignment="1">
      <alignment horizontal="center" vertical="center" wrapText="1"/>
    </xf>
    <xf numFmtId="0" fontId="18" fillId="33" borderId="56" xfId="0" applyFont="1" applyFill="1" applyBorder="1" applyAlignment="1">
      <alignment horizontal="center" vertical="center" wrapText="1"/>
    </xf>
    <xf numFmtId="0" fontId="18" fillId="33" borderId="64" xfId="0" applyFont="1" applyFill="1" applyBorder="1" applyAlignment="1">
      <alignment horizontal="center" vertical="center" wrapText="1"/>
    </xf>
    <xf numFmtId="4" fontId="18" fillId="33" borderId="64" xfId="0" applyNumberFormat="1" applyFont="1" applyFill="1" applyBorder="1" applyAlignment="1">
      <alignment horizontal="center" vertical="center" wrapText="1"/>
    </xf>
    <xf numFmtId="0" fontId="72" fillId="33" borderId="65" xfId="0" applyFont="1" applyFill="1" applyBorder="1" applyAlignment="1">
      <alignment horizontal="center" vertical="center" wrapText="1"/>
    </xf>
    <xf numFmtId="4" fontId="72" fillId="33" borderId="66" xfId="0" applyNumberFormat="1" applyFont="1" applyFill="1" applyBorder="1" applyAlignment="1">
      <alignment horizontal="center" vertical="center" wrapText="1"/>
    </xf>
    <xf numFmtId="0" fontId="72" fillId="33" borderId="66" xfId="0" applyFont="1" applyFill="1" applyBorder="1" applyAlignment="1">
      <alignment horizontal="center" vertical="center" wrapText="1"/>
    </xf>
    <xf numFmtId="0" fontId="73" fillId="33" borderId="66" xfId="0" applyFont="1" applyFill="1" applyBorder="1" applyAlignment="1">
      <alignment horizontal="center" vertical="center" wrapText="1"/>
    </xf>
    <xf numFmtId="0" fontId="73" fillId="33" borderId="6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72" fillId="33" borderId="60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vertical="justify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 wrapText="1"/>
    </xf>
    <xf numFmtId="4" fontId="83" fillId="34" borderId="23" xfId="0" applyNumberFormat="1" applyFont="1" applyFill="1" applyBorder="1" applyAlignment="1">
      <alignment horizontal="center" vertical="center" wrapText="1"/>
    </xf>
    <xf numFmtId="4" fontId="83" fillId="34" borderId="13" xfId="0" applyNumberFormat="1" applyFont="1" applyFill="1" applyBorder="1" applyAlignment="1">
      <alignment horizontal="center" vertical="center" wrapText="1"/>
    </xf>
    <xf numFmtId="4" fontId="83" fillId="34" borderId="47" xfId="0" applyNumberFormat="1" applyFont="1" applyFill="1" applyBorder="1" applyAlignment="1">
      <alignment horizontal="center" vertical="center" wrapText="1"/>
    </xf>
    <xf numFmtId="4" fontId="78" fillId="33" borderId="46" xfId="0" applyNumberFormat="1" applyFont="1" applyFill="1" applyBorder="1" applyAlignment="1">
      <alignment horizontal="center" vertical="center" wrapText="1"/>
    </xf>
    <xf numFmtId="4" fontId="78" fillId="33" borderId="69" xfId="0" applyNumberFormat="1" applyFont="1" applyFill="1" applyBorder="1" applyAlignment="1">
      <alignment horizontal="center" vertical="center" wrapText="1"/>
    </xf>
    <xf numFmtId="4" fontId="12" fillId="33" borderId="46" xfId="0" applyNumberFormat="1" applyFont="1" applyFill="1" applyBorder="1" applyAlignment="1">
      <alignment horizontal="center" vertical="center" wrapText="1"/>
    </xf>
    <xf numFmtId="4" fontId="12" fillId="33" borderId="69" xfId="0" applyNumberFormat="1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69" xfId="0" applyFont="1" applyFill="1" applyBorder="1" applyAlignment="1">
      <alignment horizontal="center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17" fillId="0" borderId="70" xfId="0" applyFont="1" applyBorder="1" applyAlignment="1">
      <alignment horizontal="center"/>
    </xf>
    <xf numFmtId="0" fontId="16" fillId="33" borderId="0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6" borderId="47" xfId="0" applyFont="1" applyFill="1" applyBorder="1" applyAlignment="1">
      <alignment horizontal="center" vertical="center" wrapText="1"/>
    </xf>
    <xf numFmtId="4" fontId="19" fillId="37" borderId="23" xfId="0" applyNumberFormat="1" applyFont="1" applyFill="1" applyBorder="1" applyAlignment="1">
      <alignment horizontal="center" vertical="center" wrapText="1"/>
    </xf>
    <xf numFmtId="4" fontId="19" fillId="37" borderId="13" xfId="0" applyNumberFormat="1" applyFont="1" applyFill="1" applyBorder="1" applyAlignment="1">
      <alignment horizontal="center" vertical="center" wrapText="1"/>
    </xf>
    <xf numFmtId="4" fontId="19" fillId="37" borderId="4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72" fillId="33" borderId="71" xfId="0" applyFont="1" applyFill="1" applyBorder="1" applyAlignment="1">
      <alignment horizontal="center" vertical="center" wrapText="1"/>
    </xf>
    <xf numFmtId="0" fontId="72" fillId="33" borderId="72" xfId="0" applyFont="1" applyFill="1" applyBorder="1" applyAlignment="1">
      <alignment horizontal="center" vertical="center" wrapText="1"/>
    </xf>
    <xf numFmtId="0" fontId="73" fillId="33" borderId="7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vertical="justify"/>
    </xf>
    <xf numFmtId="0" fontId="72" fillId="33" borderId="74" xfId="0" applyFont="1" applyFill="1" applyBorder="1" applyAlignment="1">
      <alignment horizontal="center" vertical="center" wrapText="1"/>
    </xf>
    <xf numFmtId="4" fontId="72" fillId="33" borderId="75" xfId="0" applyNumberFormat="1" applyFont="1" applyFill="1" applyBorder="1" applyAlignment="1">
      <alignment horizontal="center" vertical="center" wrapText="1"/>
    </xf>
    <xf numFmtId="0" fontId="72" fillId="33" borderId="75" xfId="0" applyFont="1" applyFill="1" applyBorder="1" applyAlignment="1">
      <alignment horizontal="center" vertical="center" wrapText="1"/>
    </xf>
    <xf numFmtId="0" fontId="73" fillId="33" borderId="75" xfId="0" applyFont="1" applyFill="1" applyBorder="1" applyAlignment="1">
      <alignment horizontal="center" vertical="center" wrapText="1"/>
    </xf>
    <xf numFmtId="0" fontId="73" fillId="33" borderId="75" xfId="0" applyFont="1" applyFill="1" applyBorder="1" applyAlignment="1">
      <alignment horizontal="left" vertical="center" wrapText="1"/>
    </xf>
    <xf numFmtId="0" fontId="72" fillId="33" borderId="76" xfId="0" applyFont="1" applyFill="1" applyBorder="1" applyAlignment="1">
      <alignment horizontal="center" vertical="center" wrapText="1"/>
    </xf>
    <xf numFmtId="0" fontId="72" fillId="33" borderId="77" xfId="0" applyFont="1" applyFill="1" applyBorder="1" applyAlignment="1">
      <alignment horizontal="center" vertical="center" wrapText="1"/>
    </xf>
    <xf numFmtId="0" fontId="73" fillId="33" borderId="7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4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2" width="8.57421875" style="0" customWidth="1"/>
    <col min="3" max="3" width="38.28125" style="0" customWidth="1"/>
  </cols>
  <sheetData>
    <row r="4" spans="1:10" ht="12.7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67.5" customHeight="1">
      <c r="A5" s="203" t="s">
        <v>336</v>
      </c>
      <c r="B5" s="203"/>
      <c r="C5" s="203"/>
      <c r="D5" s="203"/>
      <c r="E5" s="203"/>
      <c r="F5" s="203"/>
      <c r="G5" s="203"/>
      <c r="H5" s="41"/>
      <c r="I5" s="41"/>
      <c r="J5" s="41"/>
    </row>
    <row r="6" spans="1:10" ht="12.7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2.7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202" t="s">
        <v>82</v>
      </c>
      <c r="B18" s="202"/>
      <c r="C18" s="202"/>
      <c r="D18" s="202"/>
      <c r="E18" s="202"/>
      <c r="F18" s="202"/>
      <c r="G18" s="202"/>
      <c r="H18" s="41"/>
      <c r="I18" s="41"/>
      <c r="J18" s="41"/>
    </row>
    <row r="19" spans="1:10" ht="43.5" customHeight="1">
      <c r="A19" s="202"/>
      <c r="B19" s="202"/>
      <c r="C19" s="202"/>
      <c r="D19" s="202"/>
      <c r="E19" s="202"/>
      <c r="F19" s="202"/>
      <c r="G19" s="202"/>
      <c r="H19" s="41"/>
      <c r="I19" s="41"/>
      <c r="J19" s="41"/>
    </row>
    <row r="20" spans="1:10" ht="25.5" customHeight="1">
      <c r="A20" s="202" t="s">
        <v>335</v>
      </c>
      <c r="B20" s="202"/>
      <c r="C20" s="202"/>
      <c r="D20" s="202"/>
      <c r="E20" s="202"/>
      <c r="F20" s="202"/>
      <c r="G20" s="202"/>
      <c r="H20" s="41"/>
      <c r="I20" s="41"/>
      <c r="J20" s="41"/>
    </row>
    <row r="21" spans="1:10" ht="12.75">
      <c r="A21" s="202"/>
      <c r="B21" s="202"/>
      <c r="C21" s="202"/>
      <c r="D21" s="202"/>
      <c r="E21" s="202"/>
      <c r="F21" s="202"/>
      <c r="G21" s="202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2.7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2.7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2.7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2.75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2.7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2.7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2.75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2.7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2.7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2.7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2.7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2.7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2.75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2.75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2.75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2.75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12.75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2.75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2.7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12.75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2.75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12.75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2.75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2.75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2.75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2.75">
      <c r="A54" s="41"/>
      <c r="B54" s="41"/>
      <c r="C54" s="41"/>
      <c r="D54" s="41"/>
      <c r="E54" s="41"/>
      <c r="F54" s="41"/>
      <c r="G54" s="41"/>
      <c r="H54" s="41"/>
      <c r="I54" s="41"/>
      <c r="J54" s="41"/>
    </row>
  </sheetData>
  <sheetProtection/>
  <mergeCells count="3">
    <mergeCell ref="A18:G19"/>
    <mergeCell ref="A20:G21"/>
    <mergeCell ref="A5:G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99"/>
  <sheetViews>
    <sheetView tabSelected="1" zoomScale="80" zoomScaleNormal="80" workbookViewId="0" topLeftCell="A1">
      <selection activeCell="M56" sqref="M56"/>
    </sheetView>
  </sheetViews>
  <sheetFormatPr defaultColWidth="11.57421875" defaultRowHeight="12.75"/>
  <cols>
    <col min="1" max="1" width="3.8515625" style="3" customWidth="1"/>
    <col min="2" max="2" width="27.28125" style="21" customWidth="1"/>
    <col min="3" max="3" width="19.00390625" style="21" customWidth="1"/>
    <col min="4" max="4" width="11.57421875" style="10" customWidth="1"/>
    <col min="5" max="5" width="21.421875" style="21" customWidth="1"/>
    <col min="6" max="6" width="12.57421875" style="10" customWidth="1"/>
    <col min="7" max="7" width="24.00390625" style="10" customWidth="1"/>
    <col min="8" max="8" width="16.28125" style="9" customWidth="1"/>
    <col min="9" max="9" width="12.28125" style="9" customWidth="1"/>
    <col min="10" max="10" width="13.7109375" style="9" customWidth="1"/>
    <col min="11" max="11" width="19.8515625" style="10" customWidth="1"/>
    <col min="12" max="65" width="11.57421875" style="2" customWidth="1"/>
    <col min="66" max="16384" width="11.57421875" style="1" customWidth="1"/>
  </cols>
  <sheetData>
    <row r="1" ht="7.5" customHeight="1"/>
    <row r="2" spans="1:11" ht="35.25" customHeight="1">
      <c r="A2" s="205" t="s">
        <v>339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1.25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39" customHeight="1" thickBot="1">
      <c r="A4" s="34"/>
      <c r="B4" s="219" t="s">
        <v>83</v>
      </c>
      <c r="C4" s="220"/>
      <c r="D4" s="221"/>
      <c r="E4" s="222">
        <f>SUM(E8+E61+E83)</f>
        <v>633784555.05</v>
      </c>
      <c r="F4" s="223"/>
      <c r="G4" s="224"/>
      <c r="H4" s="39"/>
      <c r="I4" s="39"/>
      <c r="J4" s="39"/>
      <c r="K4" s="39"/>
    </row>
    <row r="5" spans="1:11" ht="15.75" customHeight="1" thickBo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 ht="28.5" customHeight="1" thickBot="1">
      <c r="A6" s="216" t="s">
        <v>24</v>
      </c>
      <c r="B6" s="217"/>
      <c r="C6" s="217"/>
      <c r="D6" s="217"/>
      <c r="E6" s="217"/>
      <c r="F6" s="217"/>
      <c r="G6" s="217"/>
      <c r="H6" s="217"/>
      <c r="I6" s="217"/>
      <c r="J6" s="217"/>
      <c r="K6" s="218"/>
    </row>
    <row r="7" spans="1:65" s="9" customFormat="1" ht="83.25" customHeight="1" thickBot="1">
      <c r="A7" s="37" t="s">
        <v>20</v>
      </c>
      <c r="B7" s="35" t="s">
        <v>0</v>
      </c>
      <c r="C7" s="35" t="s">
        <v>1</v>
      </c>
      <c r="D7" s="35" t="s">
        <v>39</v>
      </c>
      <c r="E7" s="35" t="s">
        <v>76</v>
      </c>
      <c r="F7" s="35" t="s">
        <v>2</v>
      </c>
      <c r="G7" s="35" t="s">
        <v>52</v>
      </c>
      <c r="H7" s="35" t="s">
        <v>3</v>
      </c>
      <c r="I7" s="35" t="s">
        <v>4</v>
      </c>
      <c r="J7" s="35" t="s">
        <v>5</v>
      </c>
      <c r="K7" s="38" t="s">
        <v>38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</row>
    <row r="8" spans="1:11" s="2" customFormat="1" ht="30.75" customHeight="1" thickBot="1">
      <c r="A8" s="28"/>
      <c r="B8" s="36" t="s">
        <v>77</v>
      </c>
      <c r="C8" s="211"/>
      <c r="D8" s="212"/>
      <c r="E8" s="25">
        <f>SUM(E9++E10+E11+E12+E13+E14+E15+E16+E17+E18+E19+E20+E21+E22+E23+E24+E25+E26+E27+E28+E29+E30+E31+E32+E33+E34+E35+E36+E37+E38+E39+E40+E41+E42+E43+E44+E45+E46+E47+E48+E49+E50+E51+E52+E53+E54+E55+E56+E57)</f>
        <v>544743899.49</v>
      </c>
      <c r="F8" s="213"/>
      <c r="G8" s="214"/>
      <c r="H8" s="214"/>
      <c r="I8" s="214"/>
      <c r="J8" s="214"/>
      <c r="K8" s="215"/>
    </row>
    <row r="9" spans="1:11" ht="80.25" customHeight="1">
      <c r="A9" s="238">
        <v>1</v>
      </c>
      <c r="B9" s="17" t="s">
        <v>40</v>
      </c>
      <c r="C9" s="107">
        <v>124506363.6</v>
      </c>
      <c r="D9" s="17">
        <v>426751</v>
      </c>
      <c r="E9" s="107">
        <v>124506363.6</v>
      </c>
      <c r="F9" s="16" t="s">
        <v>6</v>
      </c>
      <c r="G9" s="16" t="s">
        <v>51</v>
      </c>
      <c r="H9" s="7" t="s">
        <v>139</v>
      </c>
      <c r="I9" s="17" t="s">
        <v>138</v>
      </c>
      <c r="J9" s="17"/>
      <c r="K9" s="108" t="s">
        <v>13</v>
      </c>
    </row>
    <row r="10" spans="1:11" ht="64.5" customHeight="1">
      <c r="A10" s="27">
        <f>A9+1</f>
        <v>2</v>
      </c>
      <c r="B10" s="6" t="s">
        <v>48</v>
      </c>
      <c r="C10" s="45">
        <v>3580000</v>
      </c>
      <c r="D10" s="6">
        <v>426751</v>
      </c>
      <c r="E10" s="45">
        <v>3580000</v>
      </c>
      <c r="F10" s="7" t="s">
        <v>12</v>
      </c>
      <c r="G10" s="7" t="s">
        <v>51</v>
      </c>
      <c r="H10" s="6" t="s">
        <v>353</v>
      </c>
      <c r="I10" s="6" t="s">
        <v>189</v>
      </c>
      <c r="J10" s="6" t="s">
        <v>234</v>
      </c>
      <c r="K10" s="8" t="s">
        <v>8</v>
      </c>
    </row>
    <row r="11" spans="1:11" s="2" customFormat="1" ht="72.75" customHeight="1" thickBot="1">
      <c r="A11" s="27">
        <f aca="true" t="shared" si="0" ref="A11:A51">A10+1</f>
        <v>3</v>
      </c>
      <c r="B11" s="109" t="s">
        <v>84</v>
      </c>
      <c r="C11" s="110">
        <v>500000</v>
      </c>
      <c r="D11" s="111">
        <v>426751</v>
      </c>
      <c r="E11" s="110">
        <v>500000</v>
      </c>
      <c r="F11" s="42" t="s">
        <v>6</v>
      </c>
      <c r="G11" s="42" t="s">
        <v>51</v>
      </c>
      <c r="H11" s="6" t="s">
        <v>352</v>
      </c>
      <c r="I11" s="6" t="s">
        <v>189</v>
      </c>
      <c r="J11" s="6" t="s">
        <v>234</v>
      </c>
      <c r="K11" s="43" t="s">
        <v>8</v>
      </c>
    </row>
    <row r="12" spans="1:65" s="4" customFormat="1" ht="78.75" customHeight="1" thickBot="1" thickTop="1">
      <c r="A12" s="27">
        <f t="shared" si="0"/>
        <v>4</v>
      </c>
      <c r="B12" s="6" t="s">
        <v>22</v>
      </c>
      <c r="C12" s="45">
        <v>21541818.18</v>
      </c>
      <c r="D12" s="6">
        <v>426751</v>
      </c>
      <c r="E12" s="45">
        <v>21541818.18</v>
      </c>
      <c r="F12" s="7" t="s">
        <v>6</v>
      </c>
      <c r="G12" s="92" t="s">
        <v>51</v>
      </c>
      <c r="H12" s="7" t="s">
        <v>139</v>
      </c>
      <c r="I12" s="46" t="s">
        <v>138</v>
      </c>
      <c r="J12" s="95"/>
      <c r="K12" s="101" t="s">
        <v>13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s="4" customFormat="1" ht="72.75" customHeight="1" thickTop="1">
      <c r="A13" s="27">
        <f t="shared" si="0"/>
        <v>5</v>
      </c>
      <c r="B13" s="6" t="s">
        <v>14</v>
      </c>
      <c r="C13" s="45">
        <v>3740000</v>
      </c>
      <c r="D13" s="6">
        <v>426751</v>
      </c>
      <c r="E13" s="45">
        <v>3740000</v>
      </c>
      <c r="F13" s="7" t="s">
        <v>6</v>
      </c>
      <c r="G13" s="7" t="s">
        <v>51</v>
      </c>
      <c r="H13" s="7" t="s">
        <v>139</v>
      </c>
      <c r="I13" s="6" t="s">
        <v>138</v>
      </c>
      <c r="J13" s="93"/>
      <c r="K13" s="94" t="s">
        <v>13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11" ht="81.75" customHeight="1">
      <c r="A14" s="27">
        <f>A13+1</f>
        <v>6</v>
      </c>
      <c r="B14" s="6" t="s">
        <v>26</v>
      </c>
      <c r="C14" s="45">
        <v>14469090.91</v>
      </c>
      <c r="D14" s="6">
        <v>426751</v>
      </c>
      <c r="E14" s="45">
        <v>14469090.91</v>
      </c>
      <c r="F14" s="7" t="s">
        <v>6</v>
      </c>
      <c r="G14" s="92" t="s">
        <v>51</v>
      </c>
      <c r="H14" s="7" t="s">
        <v>139</v>
      </c>
      <c r="I14" s="97" t="s">
        <v>138</v>
      </c>
      <c r="J14" s="239"/>
      <c r="K14" s="240" t="s">
        <v>13</v>
      </c>
    </row>
    <row r="15" spans="1:65" s="3" customFormat="1" ht="87" customHeight="1">
      <c r="A15" s="27">
        <f t="shared" si="0"/>
        <v>7</v>
      </c>
      <c r="B15" s="6" t="s">
        <v>72</v>
      </c>
      <c r="C15" s="45">
        <v>982500</v>
      </c>
      <c r="D15" s="6">
        <v>426711</v>
      </c>
      <c r="E15" s="45">
        <v>982500</v>
      </c>
      <c r="F15" s="7" t="s">
        <v>6</v>
      </c>
      <c r="G15" s="7" t="s">
        <v>51</v>
      </c>
      <c r="H15" s="7" t="s">
        <v>139</v>
      </c>
      <c r="I15" s="97" t="s">
        <v>138</v>
      </c>
      <c r="J15" s="96"/>
      <c r="K15" s="8" t="s">
        <v>13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s="3" customFormat="1" ht="61.5" customHeight="1">
      <c r="A16" s="27">
        <f t="shared" si="0"/>
        <v>8</v>
      </c>
      <c r="B16" s="6" t="s">
        <v>27</v>
      </c>
      <c r="C16" s="91" t="s">
        <v>338</v>
      </c>
      <c r="D16" s="6" t="s">
        <v>212</v>
      </c>
      <c r="E16" s="45">
        <v>35300000</v>
      </c>
      <c r="F16" s="7" t="s">
        <v>6</v>
      </c>
      <c r="G16" s="7" t="s">
        <v>51</v>
      </c>
      <c r="H16" s="6" t="s">
        <v>235</v>
      </c>
      <c r="I16" s="6" t="s">
        <v>236</v>
      </c>
      <c r="J16" s="6" t="s">
        <v>323</v>
      </c>
      <c r="K16" s="8" t="s">
        <v>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s="3" customFormat="1" ht="61.5" customHeight="1">
      <c r="A17" s="27">
        <f t="shared" si="0"/>
        <v>9</v>
      </c>
      <c r="B17" s="6" t="s">
        <v>98</v>
      </c>
      <c r="C17" s="91">
        <v>11000000</v>
      </c>
      <c r="D17" s="6">
        <v>426711</v>
      </c>
      <c r="E17" s="45">
        <v>11000000</v>
      </c>
      <c r="F17" s="7" t="s">
        <v>6</v>
      </c>
      <c r="G17" s="7" t="s">
        <v>51</v>
      </c>
      <c r="H17" s="6" t="s">
        <v>237</v>
      </c>
      <c r="I17" s="6" t="s">
        <v>238</v>
      </c>
      <c r="J17" s="6" t="s">
        <v>204</v>
      </c>
      <c r="K17" s="8" t="s">
        <v>8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3" customFormat="1" ht="61.5" customHeight="1">
      <c r="A18" s="27">
        <f t="shared" si="0"/>
        <v>10</v>
      </c>
      <c r="B18" s="6" t="s">
        <v>23</v>
      </c>
      <c r="C18" s="91" t="s">
        <v>223</v>
      </c>
      <c r="D18" s="6" t="s">
        <v>254</v>
      </c>
      <c r="E18" s="45">
        <v>4800000</v>
      </c>
      <c r="F18" s="7" t="s">
        <v>6</v>
      </c>
      <c r="G18" s="7" t="s">
        <v>51</v>
      </c>
      <c r="H18" s="6" t="s">
        <v>140</v>
      </c>
      <c r="I18" s="6" t="s">
        <v>233</v>
      </c>
      <c r="J18" s="6" t="s">
        <v>239</v>
      </c>
      <c r="K18" s="8" t="s">
        <v>8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1:65" s="3" customFormat="1" ht="61.5" customHeight="1">
      <c r="A19" s="27">
        <f t="shared" si="0"/>
        <v>11</v>
      </c>
      <c r="B19" s="45" t="s">
        <v>7</v>
      </c>
      <c r="C19" s="91" t="s">
        <v>225</v>
      </c>
      <c r="D19" s="6" t="s">
        <v>226</v>
      </c>
      <c r="E19" s="45">
        <v>3150000</v>
      </c>
      <c r="F19" s="7" t="s">
        <v>6</v>
      </c>
      <c r="G19" s="7" t="s">
        <v>51</v>
      </c>
      <c r="H19" s="6" t="s">
        <v>195</v>
      </c>
      <c r="I19" s="6" t="s">
        <v>196</v>
      </c>
      <c r="J19" s="6" t="s">
        <v>311</v>
      </c>
      <c r="K19" s="8" t="s">
        <v>8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5" s="3" customFormat="1" ht="69.75" customHeight="1">
      <c r="A20" s="27">
        <f t="shared" si="0"/>
        <v>12</v>
      </c>
      <c r="B20" s="6" t="s">
        <v>33</v>
      </c>
      <c r="C20" s="91" t="s">
        <v>227</v>
      </c>
      <c r="D20" s="6" t="s">
        <v>228</v>
      </c>
      <c r="E20" s="45">
        <v>40000833.3</v>
      </c>
      <c r="F20" s="7" t="s">
        <v>6</v>
      </c>
      <c r="G20" s="7" t="s">
        <v>51</v>
      </c>
      <c r="H20" s="6" t="s">
        <v>240</v>
      </c>
      <c r="I20" s="6" t="s">
        <v>241</v>
      </c>
      <c r="J20" s="6" t="s">
        <v>242</v>
      </c>
      <c r="K20" s="8" t="s">
        <v>8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s="3" customFormat="1" ht="64.5" customHeight="1">
      <c r="A21" s="27">
        <f t="shared" si="0"/>
        <v>13</v>
      </c>
      <c r="B21" s="45" t="s">
        <v>41</v>
      </c>
      <c r="C21" s="91" t="s">
        <v>229</v>
      </c>
      <c r="D21" s="6" t="s">
        <v>220</v>
      </c>
      <c r="E21" s="45">
        <v>1900000</v>
      </c>
      <c r="F21" s="7" t="s">
        <v>6</v>
      </c>
      <c r="G21" s="7" t="s">
        <v>51</v>
      </c>
      <c r="H21" s="6" t="s">
        <v>243</v>
      </c>
      <c r="I21" s="6" t="s">
        <v>244</v>
      </c>
      <c r="J21" s="6" t="s">
        <v>245</v>
      </c>
      <c r="K21" s="8" t="s">
        <v>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11" ht="48.75" customHeight="1">
      <c r="A22" s="27">
        <f t="shared" si="0"/>
        <v>14</v>
      </c>
      <c r="B22" s="6" t="s">
        <v>28</v>
      </c>
      <c r="C22" s="91">
        <v>4950000</v>
      </c>
      <c r="D22" s="6">
        <v>426751</v>
      </c>
      <c r="E22" s="45">
        <v>4950000</v>
      </c>
      <c r="F22" s="7" t="s">
        <v>6</v>
      </c>
      <c r="G22" s="7" t="s">
        <v>51</v>
      </c>
      <c r="H22" s="6" t="s">
        <v>246</v>
      </c>
      <c r="I22" s="6" t="s">
        <v>247</v>
      </c>
      <c r="J22" s="6" t="s">
        <v>248</v>
      </c>
      <c r="K22" s="8" t="s">
        <v>8</v>
      </c>
    </row>
    <row r="23" spans="1:65" s="3" customFormat="1" ht="57.75" customHeight="1">
      <c r="A23" s="27">
        <f>A22+1</f>
        <v>15</v>
      </c>
      <c r="B23" s="6" t="s">
        <v>30</v>
      </c>
      <c r="C23" s="91">
        <v>2400000</v>
      </c>
      <c r="D23" s="6">
        <v>426711</v>
      </c>
      <c r="E23" s="45">
        <v>2400000</v>
      </c>
      <c r="F23" s="7" t="s">
        <v>6</v>
      </c>
      <c r="G23" s="7" t="s">
        <v>51</v>
      </c>
      <c r="H23" s="6" t="s">
        <v>197</v>
      </c>
      <c r="I23" s="6" t="s">
        <v>198</v>
      </c>
      <c r="J23" s="6" t="s">
        <v>141</v>
      </c>
      <c r="K23" s="8" t="s">
        <v>8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5" s="3" customFormat="1" ht="63" customHeight="1">
      <c r="A24" s="27">
        <f>A23+1</f>
        <v>16</v>
      </c>
      <c r="B24" s="6" t="s">
        <v>71</v>
      </c>
      <c r="C24" s="91">
        <v>3800000</v>
      </c>
      <c r="D24" s="6">
        <v>426711</v>
      </c>
      <c r="E24" s="45">
        <v>3800000</v>
      </c>
      <c r="F24" s="7" t="s">
        <v>6</v>
      </c>
      <c r="G24" s="7" t="s">
        <v>51</v>
      </c>
      <c r="H24" s="6" t="s">
        <v>249</v>
      </c>
      <c r="I24" s="6" t="s">
        <v>135</v>
      </c>
      <c r="J24" s="6" t="s">
        <v>142</v>
      </c>
      <c r="K24" s="8" t="s">
        <v>8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</row>
    <row r="25" spans="1:65" s="3" customFormat="1" ht="88.5" customHeight="1" thickBot="1">
      <c r="A25" s="27">
        <f t="shared" si="0"/>
        <v>17</v>
      </c>
      <c r="B25" s="6" t="s">
        <v>42</v>
      </c>
      <c r="C25" s="91" t="s">
        <v>221</v>
      </c>
      <c r="D25" s="6" t="s">
        <v>220</v>
      </c>
      <c r="E25" s="45">
        <v>5400000</v>
      </c>
      <c r="F25" s="7" t="s">
        <v>6</v>
      </c>
      <c r="G25" s="7" t="s">
        <v>51</v>
      </c>
      <c r="H25" s="6" t="s">
        <v>143</v>
      </c>
      <c r="I25" s="6" t="s">
        <v>144</v>
      </c>
      <c r="J25" s="6" t="s">
        <v>141</v>
      </c>
      <c r="K25" s="8" t="s">
        <v>8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s="99" customFormat="1" ht="63.75" customHeight="1" thickTop="1">
      <c r="A26" s="27">
        <f t="shared" si="0"/>
        <v>18</v>
      </c>
      <c r="B26" s="6" t="s">
        <v>85</v>
      </c>
      <c r="C26" s="155" t="s">
        <v>222</v>
      </c>
      <c r="D26" s="6" t="s">
        <v>331</v>
      </c>
      <c r="E26" s="45">
        <v>6500000</v>
      </c>
      <c r="F26" s="7" t="s">
        <v>6</v>
      </c>
      <c r="G26" s="7" t="s">
        <v>51</v>
      </c>
      <c r="H26" s="6" t="s">
        <v>145</v>
      </c>
      <c r="I26" s="6" t="s">
        <v>309</v>
      </c>
      <c r="J26" s="6" t="s">
        <v>310</v>
      </c>
      <c r="K26" s="8" t="s">
        <v>8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s="3" customFormat="1" ht="66" customHeight="1">
      <c r="A27" s="27">
        <f t="shared" si="0"/>
        <v>19</v>
      </c>
      <c r="B27" s="6" t="s">
        <v>29</v>
      </c>
      <c r="C27" s="45">
        <v>11000000</v>
      </c>
      <c r="D27" s="6">
        <v>426711</v>
      </c>
      <c r="E27" s="45">
        <v>11000000</v>
      </c>
      <c r="F27" s="7" t="s">
        <v>6</v>
      </c>
      <c r="G27" s="7" t="s">
        <v>51</v>
      </c>
      <c r="H27" s="6" t="s">
        <v>250</v>
      </c>
      <c r="I27" s="6" t="s">
        <v>251</v>
      </c>
      <c r="J27" s="6" t="s">
        <v>252</v>
      </c>
      <c r="K27" s="8" t="s">
        <v>8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</row>
    <row r="28" spans="1:65" s="14" customFormat="1" ht="59.25" customHeight="1" thickBot="1">
      <c r="A28" s="27">
        <f t="shared" si="0"/>
        <v>20</v>
      </c>
      <c r="B28" s="6" t="s">
        <v>43</v>
      </c>
      <c r="C28" s="91">
        <v>940000</v>
      </c>
      <c r="D28" s="6">
        <v>426791</v>
      </c>
      <c r="E28" s="45">
        <v>940000</v>
      </c>
      <c r="F28" s="7" t="s">
        <v>6</v>
      </c>
      <c r="G28" s="7" t="s">
        <v>51</v>
      </c>
      <c r="H28" s="6" t="s">
        <v>199</v>
      </c>
      <c r="I28" s="6" t="s">
        <v>253</v>
      </c>
      <c r="J28" s="6" t="s">
        <v>200</v>
      </c>
      <c r="K28" s="8" t="s">
        <v>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s="12" customFormat="1" ht="62.25" customHeight="1">
      <c r="A29" s="27">
        <f t="shared" si="0"/>
        <v>21</v>
      </c>
      <c r="B29" s="6" t="s">
        <v>75</v>
      </c>
      <c r="C29" s="45">
        <v>46185454.5</v>
      </c>
      <c r="D29" s="6">
        <v>426711</v>
      </c>
      <c r="E29" s="45">
        <v>46185454.5</v>
      </c>
      <c r="F29" s="7" t="s">
        <v>6</v>
      </c>
      <c r="G29" s="7" t="s">
        <v>51</v>
      </c>
      <c r="H29" s="46" t="s">
        <v>146</v>
      </c>
      <c r="I29" s="97" t="s">
        <v>201</v>
      </c>
      <c r="J29" s="97" t="s">
        <v>259</v>
      </c>
      <c r="K29" s="8" t="s">
        <v>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11" s="2" customFormat="1" ht="78.75" customHeight="1">
      <c r="A30" s="27">
        <f t="shared" si="0"/>
        <v>22</v>
      </c>
      <c r="B30" s="6" t="s">
        <v>80</v>
      </c>
      <c r="C30" s="45">
        <v>3155455</v>
      </c>
      <c r="D30" s="6">
        <v>426711</v>
      </c>
      <c r="E30" s="45">
        <v>3155455</v>
      </c>
      <c r="F30" s="7" t="s">
        <v>6</v>
      </c>
      <c r="G30" s="7" t="s">
        <v>51</v>
      </c>
      <c r="H30" s="7" t="s">
        <v>139</v>
      </c>
      <c r="I30" s="123" t="s">
        <v>138</v>
      </c>
      <c r="J30" s="96"/>
      <c r="K30" s="8" t="s">
        <v>13</v>
      </c>
    </row>
    <row r="31" spans="1:65" s="13" customFormat="1" ht="47.25" customHeight="1" thickBot="1">
      <c r="A31" s="27">
        <f t="shared" si="0"/>
        <v>23</v>
      </c>
      <c r="B31" s="6" t="s">
        <v>81</v>
      </c>
      <c r="C31" s="45">
        <v>1750000</v>
      </c>
      <c r="D31" s="6">
        <v>426711</v>
      </c>
      <c r="E31" s="45">
        <v>1750000</v>
      </c>
      <c r="F31" s="7" t="s">
        <v>6</v>
      </c>
      <c r="G31" s="7" t="s">
        <v>51</v>
      </c>
      <c r="H31" s="6" t="s">
        <v>351</v>
      </c>
      <c r="I31" s="156" t="s">
        <v>202</v>
      </c>
      <c r="J31" s="156" t="s">
        <v>203</v>
      </c>
      <c r="K31" s="8" t="s">
        <v>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s="19" customFormat="1" ht="54.75" customHeight="1" thickBot="1">
      <c r="A32" s="27">
        <f>A31+1</f>
        <v>24</v>
      </c>
      <c r="B32" s="6" t="s">
        <v>216</v>
      </c>
      <c r="C32" s="45">
        <v>37175454</v>
      </c>
      <c r="D32" s="6">
        <v>426761</v>
      </c>
      <c r="E32" s="45">
        <v>37175454</v>
      </c>
      <c r="F32" s="7" t="s">
        <v>6</v>
      </c>
      <c r="G32" s="7" t="s">
        <v>51</v>
      </c>
      <c r="H32" s="6" t="s">
        <v>347</v>
      </c>
      <c r="I32" s="6" t="s">
        <v>308</v>
      </c>
      <c r="J32" s="6" t="s">
        <v>258</v>
      </c>
      <c r="K32" s="8" t="s">
        <v>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11" ht="61.5" customHeight="1" thickBot="1">
      <c r="A33" s="27">
        <f>A32+1</f>
        <v>25</v>
      </c>
      <c r="B33" s="6" t="s">
        <v>147</v>
      </c>
      <c r="C33" s="45">
        <v>4900000</v>
      </c>
      <c r="D33" s="6">
        <v>426761</v>
      </c>
      <c r="E33" s="45">
        <v>4900000</v>
      </c>
      <c r="F33" s="7" t="s">
        <v>6</v>
      </c>
      <c r="G33" s="7" t="s">
        <v>51</v>
      </c>
      <c r="H33" s="6" t="s">
        <v>255</v>
      </c>
      <c r="I33" s="6" t="s">
        <v>256</v>
      </c>
      <c r="J33" s="6" t="s">
        <v>257</v>
      </c>
      <c r="K33" s="8" t="s">
        <v>8</v>
      </c>
    </row>
    <row r="34" spans="1:65" s="12" customFormat="1" ht="81.75" customHeight="1" thickBot="1">
      <c r="A34" s="27">
        <f t="shared" si="0"/>
        <v>26</v>
      </c>
      <c r="B34" s="6" t="s">
        <v>15</v>
      </c>
      <c r="C34" s="45">
        <v>1396363</v>
      </c>
      <c r="D34" s="6">
        <v>426761</v>
      </c>
      <c r="E34" s="45">
        <v>1396363</v>
      </c>
      <c r="F34" s="7" t="s">
        <v>6</v>
      </c>
      <c r="G34" s="7" t="s">
        <v>51</v>
      </c>
      <c r="H34" s="7" t="s">
        <v>148</v>
      </c>
      <c r="I34" s="6" t="s">
        <v>138</v>
      </c>
      <c r="J34" s="200"/>
      <c r="K34" s="8" t="s">
        <v>13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s="20" customFormat="1" ht="65.25" customHeight="1" thickBot="1" thickTop="1">
      <c r="A35" s="27">
        <f t="shared" si="0"/>
        <v>27</v>
      </c>
      <c r="B35" s="6" t="s">
        <v>149</v>
      </c>
      <c r="C35" s="45">
        <v>4709090</v>
      </c>
      <c r="D35" s="6">
        <v>426761</v>
      </c>
      <c r="E35" s="45">
        <v>4709090</v>
      </c>
      <c r="F35" s="7" t="s">
        <v>6</v>
      </c>
      <c r="G35" s="7" t="s">
        <v>51</v>
      </c>
      <c r="H35" s="6" t="s">
        <v>334</v>
      </c>
      <c r="I35" s="6" t="s">
        <v>270</v>
      </c>
      <c r="J35" s="6" t="s">
        <v>271</v>
      </c>
      <c r="K35" s="8" t="s">
        <v>8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11" ht="90.75" customHeight="1" thickBot="1">
      <c r="A36" s="27">
        <f t="shared" si="0"/>
        <v>28</v>
      </c>
      <c r="B36" s="6" t="s">
        <v>31</v>
      </c>
      <c r="C36" s="45">
        <v>11688181</v>
      </c>
      <c r="D36" s="6">
        <v>426791</v>
      </c>
      <c r="E36" s="45">
        <v>11688181</v>
      </c>
      <c r="F36" s="7" t="s">
        <v>6</v>
      </c>
      <c r="G36" s="7" t="s">
        <v>51</v>
      </c>
      <c r="H36" s="7" t="s">
        <v>139</v>
      </c>
      <c r="I36" s="123" t="s">
        <v>138</v>
      </c>
      <c r="J36" s="96"/>
      <c r="K36" s="8" t="s">
        <v>13</v>
      </c>
    </row>
    <row r="37" spans="1:65" s="19" customFormat="1" ht="60.75" customHeight="1" thickBot="1">
      <c r="A37" s="27">
        <f t="shared" si="0"/>
        <v>29</v>
      </c>
      <c r="B37" s="45" t="s">
        <v>86</v>
      </c>
      <c r="C37" s="45" t="s">
        <v>231</v>
      </c>
      <c r="D37" s="6" t="s">
        <v>219</v>
      </c>
      <c r="E37" s="45">
        <v>21599130</v>
      </c>
      <c r="F37" s="7" t="s">
        <v>6</v>
      </c>
      <c r="G37" s="7" t="s">
        <v>53</v>
      </c>
      <c r="H37" s="6" t="s">
        <v>292</v>
      </c>
      <c r="I37" s="6" t="s">
        <v>333</v>
      </c>
      <c r="J37" s="6" t="s">
        <v>269</v>
      </c>
      <c r="K37" s="8" t="s">
        <v>8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s="12" customFormat="1" ht="55.5" customHeight="1">
      <c r="A38" s="27">
        <f t="shared" si="0"/>
        <v>30</v>
      </c>
      <c r="B38" s="45" t="s">
        <v>44</v>
      </c>
      <c r="C38" s="45" t="s">
        <v>188</v>
      </c>
      <c r="D38" s="6" t="s">
        <v>218</v>
      </c>
      <c r="E38" s="45">
        <v>5970000</v>
      </c>
      <c r="F38" s="7" t="s">
        <v>6</v>
      </c>
      <c r="G38" s="7" t="s">
        <v>54</v>
      </c>
      <c r="H38" s="6" t="s">
        <v>292</v>
      </c>
      <c r="I38" s="6" t="s">
        <v>306</v>
      </c>
      <c r="J38" s="6" t="s">
        <v>307</v>
      </c>
      <c r="K38" s="8" t="s">
        <v>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s="13" customFormat="1" ht="64.5" customHeight="1" thickBot="1">
      <c r="A39" s="27">
        <f t="shared" si="0"/>
        <v>31</v>
      </c>
      <c r="B39" s="45" t="s">
        <v>50</v>
      </c>
      <c r="C39" s="45" t="s">
        <v>230</v>
      </c>
      <c r="D39" s="6" t="s">
        <v>217</v>
      </c>
      <c r="E39" s="45">
        <v>930000</v>
      </c>
      <c r="F39" s="7" t="s">
        <v>12</v>
      </c>
      <c r="G39" s="7" t="s">
        <v>54</v>
      </c>
      <c r="H39" s="6" t="s">
        <v>305</v>
      </c>
      <c r="I39" s="6" t="s">
        <v>136</v>
      </c>
      <c r="J39" s="6" t="s">
        <v>150</v>
      </c>
      <c r="K39" s="8" t="s">
        <v>8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11" ht="63.75" customHeight="1">
      <c r="A40" s="27">
        <f t="shared" si="0"/>
        <v>32</v>
      </c>
      <c r="B40" s="45" t="s">
        <v>88</v>
      </c>
      <c r="C40" s="45">
        <v>1600000</v>
      </c>
      <c r="D40" s="6">
        <v>426100</v>
      </c>
      <c r="E40" s="45">
        <v>1600000</v>
      </c>
      <c r="F40" s="7" t="s">
        <v>12</v>
      </c>
      <c r="G40" s="7" t="s">
        <v>55</v>
      </c>
      <c r="H40" s="6" t="s">
        <v>349</v>
      </c>
      <c r="I40" s="6" t="s">
        <v>282</v>
      </c>
      <c r="J40" s="6" t="s">
        <v>283</v>
      </c>
      <c r="K40" s="8" t="s">
        <v>8</v>
      </c>
    </row>
    <row r="41" spans="1:11" ht="63.75" customHeight="1">
      <c r="A41" s="27">
        <f>A40+1</f>
        <v>33</v>
      </c>
      <c r="B41" s="45" t="s">
        <v>87</v>
      </c>
      <c r="C41" s="45">
        <v>900000</v>
      </c>
      <c r="D41" s="6">
        <v>426100</v>
      </c>
      <c r="E41" s="45">
        <v>900000</v>
      </c>
      <c r="F41" s="7" t="s">
        <v>12</v>
      </c>
      <c r="G41" s="7" t="s">
        <v>55</v>
      </c>
      <c r="H41" s="6" t="s">
        <v>350</v>
      </c>
      <c r="I41" s="6" t="s">
        <v>281</v>
      </c>
      <c r="J41" s="6" t="s">
        <v>312</v>
      </c>
      <c r="K41" s="8" t="s">
        <v>8</v>
      </c>
    </row>
    <row r="42" spans="1:11" ht="66.75" customHeight="1" thickBot="1">
      <c r="A42" s="27">
        <f t="shared" si="0"/>
        <v>34</v>
      </c>
      <c r="B42" s="45" t="s">
        <v>9</v>
      </c>
      <c r="C42" s="45">
        <v>2800000</v>
      </c>
      <c r="D42" s="6">
        <v>426111</v>
      </c>
      <c r="E42" s="45">
        <v>2800000</v>
      </c>
      <c r="F42" s="7" t="s">
        <v>12</v>
      </c>
      <c r="G42" s="7" t="s">
        <v>56</v>
      </c>
      <c r="H42" s="6" t="s">
        <v>284</v>
      </c>
      <c r="I42" s="6" t="s">
        <v>135</v>
      </c>
      <c r="J42" s="6" t="s">
        <v>142</v>
      </c>
      <c r="K42" s="8" t="s">
        <v>8</v>
      </c>
    </row>
    <row r="43" spans="1:65" s="12" customFormat="1" ht="94.5" customHeight="1">
      <c r="A43" s="27">
        <f t="shared" si="0"/>
        <v>35</v>
      </c>
      <c r="B43" s="45" t="s">
        <v>337</v>
      </c>
      <c r="C43" s="45">
        <v>3450000</v>
      </c>
      <c r="D43" s="6">
        <v>425100</v>
      </c>
      <c r="E43" s="45">
        <v>3450000</v>
      </c>
      <c r="F43" s="7" t="s">
        <v>12</v>
      </c>
      <c r="G43" s="7" t="s">
        <v>57</v>
      </c>
      <c r="H43" s="6" t="s">
        <v>285</v>
      </c>
      <c r="I43" s="6" t="s">
        <v>286</v>
      </c>
      <c r="J43" s="6" t="s">
        <v>260</v>
      </c>
      <c r="K43" s="8" t="s">
        <v>8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11" ht="63.75" customHeight="1" thickBot="1">
      <c r="A44" s="27">
        <f t="shared" si="0"/>
        <v>36</v>
      </c>
      <c r="B44" s="45" t="s">
        <v>151</v>
      </c>
      <c r="C44" s="45">
        <v>3200000</v>
      </c>
      <c r="D44" s="6">
        <v>425000</v>
      </c>
      <c r="E44" s="45">
        <v>3200000</v>
      </c>
      <c r="F44" s="7" t="s">
        <v>12</v>
      </c>
      <c r="G44" s="7" t="s">
        <v>152</v>
      </c>
      <c r="H44" s="6" t="s">
        <v>261</v>
      </c>
      <c r="I44" s="6" t="s">
        <v>262</v>
      </c>
      <c r="J44" s="6" t="s">
        <v>204</v>
      </c>
      <c r="K44" s="8" t="s">
        <v>8</v>
      </c>
    </row>
    <row r="45" spans="1:65" s="12" customFormat="1" ht="48.75" customHeight="1">
      <c r="A45" s="27">
        <f t="shared" si="0"/>
        <v>37</v>
      </c>
      <c r="B45" s="45" t="s">
        <v>34</v>
      </c>
      <c r="C45" s="45">
        <v>2100000</v>
      </c>
      <c r="D45" s="6">
        <v>426491</v>
      </c>
      <c r="E45" s="45">
        <v>2100000</v>
      </c>
      <c r="F45" s="7" t="s">
        <v>12</v>
      </c>
      <c r="G45" s="7" t="s">
        <v>58</v>
      </c>
      <c r="H45" s="6" t="s">
        <v>263</v>
      </c>
      <c r="I45" s="6" t="s">
        <v>205</v>
      </c>
      <c r="J45" s="6" t="s">
        <v>206</v>
      </c>
      <c r="K45" s="8" t="s">
        <v>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s="13" customFormat="1" ht="56.25" customHeight="1" thickBot="1">
      <c r="A46" s="27">
        <f t="shared" si="0"/>
        <v>38</v>
      </c>
      <c r="B46" s="45" t="s">
        <v>35</v>
      </c>
      <c r="C46" s="45">
        <v>1200000</v>
      </c>
      <c r="D46" s="6">
        <v>426491</v>
      </c>
      <c r="E46" s="45">
        <v>1200000</v>
      </c>
      <c r="F46" s="7" t="s">
        <v>12</v>
      </c>
      <c r="G46" s="7" t="s">
        <v>58</v>
      </c>
      <c r="H46" s="6" t="s">
        <v>304</v>
      </c>
      <c r="I46" s="6" t="s">
        <v>303</v>
      </c>
      <c r="J46" s="6" t="s">
        <v>302</v>
      </c>
      <c r="K46" s="8" t="s">
        <v>8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s="19" customFormat="1" ht="66.75" customHeight="1" thickBot="1">
      <c r="A47" s="27">
        <f t="shared" si="0"/>
        <v>39</v>
      </c>
      <c r="B47" s="6" t="s">
        <v>45</v>
      </c>
      <c r="C47" s="45">
        <v>510000</v>
      </c>
      <c r="D47" s="6">
        <v>425222</v>
      </c>
      <c r="E47" s="45">
        <v>510000</v>
      </c>
      <c r="F47" s="7" t="s">
        <v>12</v>
      </c>
      <c r="G47" s="7" t="s">
        <v>59</v>
      </c>
      <c r="H47" s="6" t="s">
        <v>264</v>
      </c>
      <c r="I47" s="6" t="s">
        <v>207</v>
      </c>
      <c r="J47" s="6" t="s">
        <v>265</v>
      </c>
      <c r="K47" s="8" t="s">
        <v>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11" ht="82.5" customHeight="1" thickBot="1">
      <c r="A48" s="27">
        <f t="shared" si="0"/>
        <v>40</v>
      </c>
      <c r="B48" s="45" t="s">
        <v>162</v>
      </c>
      <c r="C48" s="45">
        <v>1600000</v>
      </c>
      <c r="D48" s="6">
        <v>4269</v>
      </c>
      <c r="E48" s="45">
        <v>1600000</v>
      </c>
      <c r="F48" s="7" t="s">
        <v>12</v>
      </c>
      <c r="G48" s="7" t="s">
        <v>60</v>
      </c>
      <c r="H48" s="6" t="s">
        <v>287</v>
      </c>
      <c r="I48" s="6" t="s">
        <v>288</v>
      </c>
      <c r="J48" s="6" t="s">
        <v>266</v>
      </c>
      <c r="K48" s="8" t="s">
        <v>8</v>
      </c>
    </row>
    <row r="49" spans="1:65" s="18" customFormat="1" ht="57" customHeight="1">
      <c r="A49" s="27">
        <f t="shared" si="0"/>
        <v>41</v>
      </c>
      <c r="B49" s="45" t="s">
        <v>37</v>
      </c>
      <c r="C49" s="45">
        <v>13000000</v>
      </c>
      <c r="D49" s="6">
        <v>426411</v>
      </c>
      <c r="E49" s="45">
        <v>13000000</v>
      </c>
      <c r="F49" s="7" t="s">
        <v>6</v>
      </c>
      <c r="G49" s="7" t="s">
        <v>61</v>
      </c>
      <c r="H49" s="46" t="s">
        <v>267</v>
      </c>
      <c r="I49" s="6" t="s">
        <v>208</v>
      </c>
      <c r="J49" s="6" t="s">
        <v>268</v>
      </c>
      <c r="K49" s="8" t="s">
        <v>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11" ht="76.5" customHeight="1">
      <c r="A50" s="172">
        <f>A49+1</f>
        <v>42</v>
      </c>
      <c r="B50" s="125" t="s">
        <v>17</v>
      </c>
      <c r="C50" s="125">
        <v>17000000</v>
      </c>
      <c r="D50" s="93">
        <v>421211</v>
      </c>
      <c r="E50" s="125">
        <v>17000000</v>
      </c>
      <c r="F50" s="126" t="s">
        <v>6</v>
      </c>
      <c r="G50" s="126" t="s">
        <v>62</v>
      </c>
      <c r="H50" s="7" t="s">
        <v>139</v>
      </c>
      <c r="I50" s="174" t="s">
        <v>138</v>
      </c>
      <c r="J50" s="175"/>
      <c r="K50" s="94" t="s">
        <v>13</v>
      </c>
    </row>
    <row r="51" spans="1:11" ht="69" customHeight="1">
      <c r="A51" s="27">
        <f t="shared" si="0"/>
        <v>43</v>
      </c>
      <c r="B51" s="45" t="s">
        <v>16</v>
      </c>
      <c r="C51" s="45" t="s">
        <v>194</v>
      </c>
      <c r="D51" s="6" t="s">
        <v>330</v>
      </c>
      <c r="E51" s="45">
        <v>31751666</v>
      </c>
      <c r="F51" s="7" t="s">
        <v>6</v>
      </c>
      <c r="G51" s="7" t="s">
        <v>63</v>
      </c>
      <c r="H51" s="6" t="s">
        <v>209</v>
      </c>
      <c r="I51" s="6" t="s">
        <v>153</v>
      </c>
      <c r="J51" s="6" t="s">
        <v>210</v>
      </c>
      <c r="K51" s="8" t="s">
        <v>8</v>
      </c>
    </row>
    <row r="52" spans="1:65" s="22" customFormat="1" ht="145.5" customHeight="1">
      <c r="A52" s="27">
        <v>44</v>
      </c>
      <c r="B52" s="45" t="s">
        <v>69</v>
      </c>
      <c r="C52" s="45">
        <v>5512500</v>
      </c>
      <c r="D52" s="6">
        <v>512511</v>
      </c>
      <c r="E52" s="45">
        <v>5512500</v>
      </c>
      <c r="F52" s="7" t="s">
        <v>6</v>
      </c>
      <c r="G52" s="201" t="s">
        <v>356</v>
      </c>
      <c r="H52" s="6" t="s">
        <v>304</v>
      </c>
      <c r="I52" s="6" t="s">
        <v>303</v>
      </c>
      <c r="J52" s="6" t="s">
        <v>136</v>
      </c>
      <c r="K52" s="8" t="s">
        <v>8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11" s="2" customFormat="1" ht="71.25" customHeight="1">
      <c r="A53" s="152">
        <v>45</v>
      </c>
      <c r="B53" s="122" t="s">
        <v>185</v>
      </c>
      <c r="C53" s="122">
        <v>1400000</v>
      </c>
      <c r="D53" s="97">
        <v>5112</v>
      </c>
      <c r="E53" s="122">
        <v>1400000</v>
      </c>
      <c r="F53" s="123" t="s">
        <v>25</v>
      </c>
      <c r="G53" s="123" t="s">
        <v>73</v>
      </c>
      <c r="H53" s="97" t="s">
        <v>232</v>
      </c>
      <c r="I53" s="97" t="s">
        <v>232</v>
      </c>
      <c r="J53" s="97" t="s">
        <v>232</v>
      </c>
      <c r="K53" s="124" t="s">
        <v>8</v>
      </c>
    </row>
    <row r="54" spans="1:14" s="2" customFormat="1" ht="74.25" customHeight="1">
      <c r="A54" s="152">
        <v>46</v>
      </c>
      <c r="B54" s="122" t="s">
        <v>186</v>
      </c>
      <c r="C54" s="122">
        <v>1000000</v>
      </c>
      <c r="D54" s="97">
        <v>5112</v>
      </c>
      <c r="E54" s="122">
        <v>1000000</v>
      </c>
      <c r="F54" s="123" t="s">
        <v>25</v>
      </c>
      <c r="G54" s="123" t="s">
        <v>73</v>
      </c>
      <c r="H54" s="97" t="s">
        <v>232</v>
      </c>
      <c r="I54" s="97" t="s">
        <v>232</v>
      </c>
      <c r="J54" s="97" t="s">
        <v>232</v>
      </c>
      <c r="K54" s="124" t="s">
        <v>8</v>
      </c>
      <c r="N54"/>
    </row>
    <row r="55" spans="1:11" s="2" customFormat="1" ht="74.25" customHeight="1">
      <c r="A55" s="194">
        <v>47</v>
      </c>
      <c r="B55" s="195" t="s">
        <v>187</v>
      </c>
      <c r="C55" s="195">
        <v>4000000</v>
      </c>
      <c r="D55" s="196">
        <v>512111</v>
      </c>
      <c r="E55" s="195">
        <v>4000000</v>
      </c>
      <c r="F55" s="197" t="s">
        <v>25</v>
      </c>
      <c r="G55" s="197" t="s">
        <v>73</v>
      </c>
      <c r="H55" s="196" t="s">
        <v>348</v>
      </c>
      <c r="I55" s="196" t="s">
        <v>232</v>
      </c>
      <c r="J55" s="196" t="s">
        <v>232</v>
      </c>
      <c r="K55" s="198" t="s">
        <v>8</v>
      </c>
    </row>
    <row r="56" spans="1:11" s="2" customFormat="1" ht="127.5" customHeight="1">
      <c r="A56" s="162">
        <v>48</v>
      </c>
      <c r="B56" s="110" t="s">
        <v>343</v>
      </c>
      <c r="C56" s="110">
        <v>6100000</v>
      </c>
      <c r="D56" s="46">
        <v>512511</v>
      </c>
      <c r="E56" s="110">
        <v>6100000</v>
      </c>
      <c r="F56" s="42" t="s">
        <v>6</v>
      </c>
      <c r="G56" s="241" t="s">
        <v>354</v>
      </c>
      <c r="H56" s="46" t="s">
        <v>340</v>
      </c>
      <c r="I56" s="46" t="s">
        <v>341</v>
      </c>
      <c r="J56" s="46" t="s">
        <v>342</v>
      </c>
      <c r="K56" s="198" t="s">
        <v>8</v>
      </c>
    </row>
    <row r="57" spans="1:11" s="2" customFormat="1" ht="147.75" customHeight="1" thickBot="1">
      <c r="A57" s="242">
        <v>49</v>
      </c>
      <c r="B57" s="243" t="s">
        <v>344</v>
      </c>
      <c r="C57" s="243">
        <v>7700000</v>
      </c>
      <c r="D57" s="244">
        <v>512511</v>
      </c>
      <c r="E57" s="243">
        <v>7700000</v>
      </c>
      <c r="F57" s="245" t="s">
        <v>6</v>
      </c>
      <c r="G57" s="246" t="s">
        <v>355</v>
      </c>
      <c r="H57" s="247" t="s">
        <v>341</v>
      </c>
      <c r="I57" s="248" t="s">
        <v>342</v>
      </c>
      <c r="J57" s="244" t="s">
        <v>345</v>
      </c>
      <c r="K57" s="249" t="s">
        <v>8</v>
      </c>
    </row>
    <row r="58" spans="1:14" s="2" customFormat="1" ht="25.5" customHeight="1" thickBot="1">
      <c r="A58" s="33"/>
      <c r="B58" s="127"/>
      <c r="C58" s="127"/>
      <c r="D58" s="33"/>
      <c r="E58" s="127"/>
      <c r="F58" s="128"/>
      <c r="G58" s="128"/>
      <c r="H58" s="33"/>
      <c r="I58" s="33"/>
      <c r="J58" s="33"/>
      <c r="K58" s="128"/>
      <c r="N58" s="199"/>
    </row>
    <row r="59" spans="1:65" s="9" customFormat="1" ht="73.5" customHeight="1" thickBot="1">
      <c r="A59" s="206" t="s">
        <v>10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8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</row>
    <row r="60" spans="1:11" ht="29.25" customHeight="1" thickBot="1">
      <c r="A60" s="161" t="s">
        <v>20</v>
      </c>
      <c r="B60" s="114" t="s">
        <v>0</v>
      </c>
      <c r="C60" s="114" t="s">
        <v>1</v>
      </c>
      <c r="D60" s="114" t="s">
        <v>39</v>
      </c>
      <c r="E60" s="114" t="s">
        <v>36</v>
      </c>
      <c r="F60" s="114" t="s">
        <v>2</v>
      </c>
      <c r="G60" s="114" t="s">
        <v>52</v>
      </c>
      <c r="H60" s="114" t="s">
        <v>3</v>
      </c>
      <c r="I60" s="114" t="s">
        <v>4</v>
      </c>
      <c r="J60" s="114" t="s">
        <v>5</v>
      </c>
      <c r="K60" s="115" t="s">
        <v>38</v>
      </c>
    </row>
    <row r="61" spans="1:15" ht="24" customHeight="1" thickBot="1">
      <c r="A61" s="40"/>
      <c r="B61" s="116" t="s">
        <v>78</v>
      </c>
      <c r="C61" s="209"/>
      <c r="D61" s="210"/>
      <c r="E61" s="117">
        <f>SUM(E62+E63+E64+E65+E66+E67+E68+E69+E70+E71+E72+E74+E75+E76+E73)</f>
        <v>65040655.56</v>
      </c>
      <c r="F61" s="118"/>
      <c r="G61" s="119"/>
      <c r="H61" s="120"/>
      <c r="I61" s="120"/>
      <c r="J61" s="120"/>
      <c r="K61" s="121"/>
      <c r="O61" s="2" t="s">
        <v>346</v>
      </c>
    </row>
    <row r="62" spans="1:65" s="12" customFormat="1" ht="60.75" customHeight="1">
      <c r="A62" s="30">
        <v>1</v>
      </c>
      <c r="B62" s="107" t="s">
        <v>137</v>
      </c>
      <c r="C62" s="107">
        <v>4583334</v>
      </c>
      <c r="D62" s="17">
        <v>421325</v>
      </c>
      <c r="E62" s="107">
        <v>4583334</v>
      </c>
      <c r="F62" s="16" t="s">
        <v>25</v>
      </c>
      <c r="G62" s="16" t="s">
        <v>64</v>
      </c>
      <c r="H62" s="17" t="s">
        <v>324</v>
      </c>
      <c r="I62" s="17" t="s">
        <v>326</v>
      </c>
      <c r="J62" s="17" t="s">
        <v>211</v>
      </c>
      <c r="K62" s="108" t="s">
        <v>8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11" s="2" customFormat="1" ht="59.25" customHeight="1">
      <c r="A63" s="27">
        <f>A62+1</f>
        <v>2</v>
      </c>
      <c r="B63" s="125" t="s">
        <v>19</v>
      </c>
      <c r="C63" s="125">
        <v>335238</v>
      </c>
      <c r="D63" s="93">
        <v>421512</v>
      </c>
      <c r="E63" s="125">
        <v>335238</v>
      </c>
      <c r="F63" s="126" t="s">
        <v>25</v>
      </c>
      <c r="G63" s="126" t="s">
        <v>70</v>
      </c>
      <c r="H63" s="93" t="s">
        <v>325</v>
      </c>
      <c r="I63" s="157" t="s">
        <v>326</v>
      </c>
      <c r="J63" s="157" t="s">
        <v>211</v>
      </c>
      <c r="K63" s="94" t="s">
        <v>8</v>
      </c>
    </row>
    <row r="64" spans="1:65" s="13" customFormat="1" ht="70.5" customHeight="1" thickBot="1">
      <c r="A64" s="27">
        <f aca="true" t="shared" si="1" ref="A64:A76">A63+1</f>
        <v>3</v>
      </c>
      <c r="B64" s="45" t="s">
        <v>89</v>
      </c>
      <c r="C64" s="45">
        <v>1702083.56</v>
      </c>
      <c r="D64" s="6">
        <v>421500</v>
      </c>
      <c r="E64" s="45">
        <v>1702083.56</v>
      </c>
      <c r="F64" s="7" t="s">
        <v>25</v>
      </c>
      <c r="G64" s="7" t="s">
        <v>90</v>
      </c>
      <c r="H64" s="6" t="s">
        <v>192</v>
      </c>
      <c r="I64" s="6" t="s">
        <v>193</v>
      </c>
      <c r="J64" s="6" t="s">
        <v>301</v>
      </c>
      <c r="K64" s="8" t="s">
        <v>8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11" ht="69" customHeight="1">
      <c r="A65" s="27">
        <f t="shared" si="1"/>
        <v>4</v>
      </c>
      <c r="B65" s="45" t="s">
        <v>21</v>
      </c>
      <c r="C65" s="45">
        <v>1050000</v>
      </c>
      <c r="D65" s="6">
        <v>423212</v>
      </c>
      <c r="E65" s="45">
        <v>1050000</v>
      </c>
      <c r="F65" s="7" t="s">
        <v>12</v>
      </c>
      <c r="G65" s="7" t="s">
        <v>66</v>
      </c>
      <c r="H65" s="6" t="s">
        <v>328</v>
      </c>
      <c r="I65" s="6" t="s">
        <v>327</v>
      </c>
      <c r="J65" s="6" t="s">
        <v>191</v>
      </c>
      <c r="K65" s="8" t="s">
        <v>8</v>
      </c>
    </row>
    <row r="66" spans="1:11" ht="56.25" customHeight="1">
      <c r="A66" s="27">
        <f t="shared" si="1"/>
        <v>5</v>
      </c>
      <c r="B66" s="122" t="s">
        <v>32</v>
      </c>
      <c r="C66" s="122">
        <v>3500000</v>
      </c>
      <c r="D66" s="6">
        <v>423212</v>
      </c>
      <c r="E66" s="122">
        <v>3500000</v>
      </c>
      <c r="F66" s="123" t="s">
        <v>12</v>
      </c>
      <c r="G66" s="123" t="s">
        <v>67</v>
      </c>
      <c r="H66" s="97" t="s">
        <v>329</v>
      </c>
      <c r="I66" s="97" t="s">
        <v>189</v>
      </c>
      <c r="J66" s="97" t="s">
        <v>190</v>
      </c>
      <c r="K66" s="124" t="s">
        <v>8</v>
      </c>
    </row>
    <row r="67" spans="1:11" ht="67.5" customHeight="1">
      <c r="A67" s="27">
        <f t="shared" si="1"/>
        <v>6</v>
      </c>
      <c r="B67" s="45" t="s">
        <v>47</v>
      </c>
      <c r="C67" s="45">
        <v>900000</v>
      </c>
      <c r="D67" s="6">
        <v>421414</v>
      </c>
      <c r="E67" s="45">
        <v>900000</v>
      </c>
      <c r="F67" s="7" t="s">
        <v>12</v>
      </c>
      <c r="G67" s="7" t="s">
        <v>74</v>
      </c>
      <c r="H67" s="6" t="s">
        <v>298</v>
      </c>
      <c r="I67" s="6" t="s">
        <v>299</v>
      </c>
      <c r="J67" s="6" t="s">
        <v>300</v>
      </c>
      <c r="K67" s="8" t="s">
        <v>8</v>
      </c>
    </row>
    <row r="68" spans="1:11" ht="72" customHeight="1">
      <c r="A68" s="27">
        <f t="shared" si="1"/>
        <v>7</v>
      </c>
      <c r="B68" s="45" t="s">
        <v>18</v>
      </c>
      <c r="C68" s="45">
        <v>1850000</v>
      </c>
      <c r="D68" s="6">
        <v>424300</v>
      </c>
      <c r="E68" s="45">
        <v>1850000</v>
      </c>
      <c r="F68" s="7" t="s">
        <v>12</v>
      </c>
      <c r="G68" s="7" t="s">
        <v>68</v>
      </c>
      <c r="H68" s="110" t="s">
        <v>273</v>
      </c>
      <c r="I68" s="110" t="s">
        <v>155</v>
      </c>
      <c r="J68" s="110" t="s">
        <v>156</v>
      </c>
      <c r="K68" s="8" t="s">
        <v>8</v>
      </c>
    </row>
    <row r="69" spans="1:11" ht="65.25" customHeight="1">
      <c r="A69" s="27">
        <f t="shared" si="1"/>
        <v>8</v>
      </c>
      <c r="B69" s="176" t="s">
        <v>91</v>
      </c>
      <c r="C69" s="176">
        <v>650000</v>
      </c>
      <c r="D69" s="177">
        <v>424300</v>
      </c>
      <c r="E69" s="176">
        <v>650000</v>
      </c>
      <c r="F69" s="7" t="s">
        <v>12</v>
      </c>
      <c r="G69" s="178" t="s">
        <v>92</v>
      </c>
      <c r="H69" s="6" t="s">
        <v>292</v>
      </c>
      <c r="I69" s="6" t="s">
        <v>293</v>
      </c>
      <c r="J69" s="6" t="s">
        <v>294</v>
      </c>
      <c r="K69" s="8" t="s">
        <v>8</v>
      </c>
    </row>
    <row r="70" spans="1:11" ht="73.5" customHeight="1">
      <c r="A70" s="27">
        <f>A69+1</f>
        <v>9</v>
      </c>
      <c r="B70" s="45" t="s">
        <v>93</v>
      </c>
      <c r="C70" s="45">
        <v>9800000</v>
      </c>
      <c r="D70" s="6">
        <v>4252</v>
      </c>
      <c r="E70" s="45">
        <v>9800000</v>
      </c>
      <c r="F70" s="7" t="s">
        <v>49</v>
      </c>
      <c r="G70" s="7" t="s">
        <v>94</v>
      </c>
      <c r="H70" s="6" t="s">
        <v>289</v>
      </c>
      <c r="I70" s="6" t="s">
        <v>290</v>
      </c>
      <c r="J70" s="6" t="s">
        <v>291</v>
      </c>
      <c r="K70" s="8" t="s">
        <v>8</v>
      </c>
    </row>
    <row r="71" spans="1:11" ht="64.5" customHeight="1">
      <c r="A71" s="27">
        <f>A70+1</f>
        <v>10</v>
      </c>
      <c r="B71" s="45" t="s">
        <v>224</v>
      </c>
      <c r="C71" s="45">
        <v>3750000</v>
      </c>
      <c r="D71" s="6">
        <v>425000</v>
      </c>
      <c r="E71" s="45">
        <v>3750000</v>
      </c>
      <c r="F71" s="7" t="s">
        <v>12</v>
      </c>
      <c r="G71" s="7" t="s">
        <v>95</v>
      </c>
      <c r="H71" s="6" t="s">
        <v>297</v>
      </c>
      <c r="I71" s="97" t="s">
        <v>295</v>
      </c>
      <c r="J71" s="97" t="s">
        <v>296</v>
      </c>
      <c r="K71" s="8" t="s">
        <v>8</v>
      </c>
    </row>
    <row r="72" spans="1:11" ht="70.5" customHeight="1">
      <c r="A72" s="27">
        <f t="shared" si="1"/>
        <v>11</v>
      </c>
      <c r="B72" s="125" t="s">
        <v>96</v>
      </c>
      <c r="C72" s="125">
        <v>920000</v>
      </c>
      <c r="D72" s="93">
        <v>4252</v>
      </c>
      <c r="E72" s="125">
        <v>920000</v>
      </c>
      <c r="F72" s="7" t="s">
        <v>12</v>
      </c>
      <c r="G72" s="126" t="s">
        <v>97</v>
      </c>
      <c r="H72" s="6" t="s">
        <v>274</v>
      </c>
      <c r="I72" s="97" t="s">
        <v>275</v>
      </c>
      <c r="J72" s="97" t="s">
        <v>276</v>
      </c>
      <c r="K72" s="94" t="s">
        <v>8</v>
      </c>
    </row>
    <row r="73" spans="1:11" ht="96" customHeight="1">
      <c r="A73" s="162">
        <f t="shared" si="1"/>
        <v>12</v>
      </c>
      <c r="B73" s="110" t="s">
        <v>46</v>
      </c>
      <c r="C73" s="110">
        <v>2000000</v>
      </c>
      <c r="D73" s="46">
        <v>4252</v>
      </c>
      <c r="E73" s="110">
        <v>2000000</v>
      </c>
      <c r="F73" s="42" t="s">
        <v>12</v>
      </c>
      <c r="G73" s="42" t="s">
        <v>65</v>
      </c>
      <c r="H73" s="46" t="s">
        <v>320</v>
      </c>
      <c r="I73" s="46" t="s">
        <v>319</v>
      </c>
      <c r="J73" s="46" t="s">
        <v>318</v>
      </c>
      <c r="K73" s="43" t="s">
        <v>8</v>
      </c>
    </row>
    <row r="74" spans="1:11" ht="97.5" customHeight="1">
      <c r="A74" s="162">
        <v>13</v>
      </c>
      <c r="B74" s="110" t="s">
        <v>213</v>
      </c>
      <c r="C74" s="110">
        <v>30000000</v>
      </c>
      <c r="D74" s="46">
        <v>511451</v>
      </c>
      <c r="E74" s="110">
        <v>30000000</v>
      </c>
      <c r="F74" s="42" t="s">
        <v>49</v>
      </c>
      <c r="G74" s="42" t="s">
        <v>175</v>
      </c>
      <c r="H74" s="46" t="s">
        <v>317</v>
      </c>
      <c r="I74" s="46" t="s">
        <v>313</v>
      </c>
      <c r="J74" s="46" t="s">
        <v>272</v>
      </c>
      <c r="K74" s="43" t="s">
        <v>8</v>
      </c>
    </row>
    <row r="75" spans="1:11" ht="104.25" customHeight="1">
      <c r="A75" s="27">
        <v>14</v>
      </c>
      <c r="B75" s="45" t="s">
        <v>214</v>
      </c>
      <c r="C75" s="45">
        <v>2000000</v>
      </c>
      <c r="D75" s="6">
        <v>511451</v>
      </c>
      <c r="E75" s="45">
        <v>2000000</v>
      </c>
      <c r="F75" s="7" t="s">
        <v>12</v>
      </c>
      <c r="G75" s="7" t="s">
        <v>176</v>
      </c>
      <c r="H75" s="6" t="s">
        <v>277</v>
      </c>
      <c r="I75" s="6" t="s">
        <v>278</v>
      </c>
      <c r="J75" s="6" t="s">
        <v>313</v>
      </c>
      <c r="K75" s="8" t="s">
        <v>8</v>
      </c>
    </row>
    <row r="76" spans="1:11" ht="81.75" customHeight="1" thickBot="1">
      <c r="A76" s="161">
        <f t="shared" si="1"/>
        <v>15</v>
      </c>
      <c r="B76" s="169" t="s">
        <v>215</v>
      </c>
      <c r="C76" s="169">
        <v>2000000</v>
      </c>
      <c r="D76" s="114">
        <v>511451</v>
      </c>
      <c r="E76" s="169">
        <v>2000000</v>
      </c>
      <c r="F76" s="170" t="s">
        <v>12</v>
      </c>
      <c r="G76" s="170" t="s">
        <v>177</v>
      </c>
      <c r="H76" s="114" t="s">
        <v>314</v>
      </c>
      <c r="I76" s="114" t="s">
        <v>315</v>
      </c>
      <c r="J76" s="114" t="s">
        <v>316</v>
      </c>
      <c r="K76" s="171" t="s">
        <v>8</v>
      </c>
    </row>
    <row r="77" spans="1:11" ht="21.75" customHeight="1">
      <c r="A77" s="29"/>
      <c r="B77" s="129"/>
      <c r="C77" s="129"/>
      <c r="D77" s="129"/>
      <c r="E77" s="129"/>
      <c r="F77" s="130"/>
      <c r="G77" s="130"/>
      <c r="H77" s="33"/>
      <c r="I77" s="33"/>
      <c r="J77" s="33"/>
      <c r="K77" s="128"/>
    </row>
    <row r="78" spans="1:11" ht="21.75" customHeight="1">
      <c r="A78" s="29"/>
      <c r="B78" s="129"/>
      <c r="C78" s="129"/>
      <c r="D78" s="129"/>
      <c r="E78" s="129"/>
      <c r="F78" s="130"/>
      <c r="G78" s="130"/>
      <c r="H78" s="33"/>
      <c r="I78" s="33"/>
      <c r="J78" s="33"/>
      <c r="K78" s="128"/>
    </row>
    <row r="79" spans="1:11" ht="21.75" customHeight="1">
      <c r="A79" s="29"/>
      <c r="B79" s="129"/>
      <c r="C79" s="129"/>
      <c r="D79" s="129"/>
      <c r="E79" s="129"/>
      <c r="F79" s="130"/>
      <c r="G79" s="130"/>
      <c r="H79" s="33"/>
      <c r="I79" s="33"/>
      <c r="J79" s="33"/>
      <c r="K79" s="128"/>
    </row>
    <row r="80" spans="1:11" ht="21.75" customHeight="1" thickBot="1">
      <c r="A80" s="29"/>
      <c r="B80" s="129"/>
      <c r="C80" s="129"/>
      <c r="D80" s="129"/>
      <c r="E80" s="129"/>
      <c r="F80" s="130"/>
      <c r="G80" s="130"/>
      <c r="H80" s="33"/>
      <c r="I80" s="33"/>
      <c r="J80" s="33"/>
      <c r="K80" s="128"/>
    </row>
    <row r="81" spans="1:11" s="2" customFormat="1" ht="45" customHeight="1" thickBot="1">
      <c r="A81" s="206" t="s">
        <v>11</v>
      </c>
      <c r="B81" s="207"/>
      <c r="C81" s="207"/>
      <c r="D81" s="207"/>
      <c r="E81" s="207"/>
      <c r="F81" s="207"/>
      <c r="G81" s="207"/>
      <c r="H81" s="207"/>
      <c r="I81" s="207"/>
      <c r="J81" s="207"/>
      <c r="K81" s="208"/>
    </row>
    <row r="82" spans="1:11" ht="58.5" customHeight="1" thickBot="1">
      <c r="A82" s="26" t="s">
        <v>20</v>
      </c>
      <c r="B82" s="113" t="s">
        <v>0</v>
      </c>
      <c r="C82" s="113" t="s">
        <v>1</v>
      </c>
      <c r="D82" s="113" t="s">
        <v>39</v>
      </c>
      <c r="E82" s="113" t="s">
        <v>36</v>
      </c>
      <c r="F82" s="113" t="s">
        <v>2</v>
      </c>
      <c r="G82" s="113" t="s">
        <v>52</v>
      </c>
      <c r="H82" s="113" t="s">
        <v>3</v>
      </c>
      <c r="I82" s="113" t="s">
        <v>4</v>
      </c>
      <c r="J82" s="113" t="s">
        <v>5</v>
      </c>
      <c r="K82" s="131" t="s">
        <v>38</v>
      </c>
    </row>
    <row r="83" spans="1:11" ht="36" customHeight="1" thickBot="1">
      <c r="A83" s="31"/>
      <c r="B83" s="132" t="s">
        <v>79</v>
      </c>
      <c r="C83" s="133"/>
      <c r="D83" s="133"/>
      <c r="E83" s="173">
        <f>SUM(E84+E85+E86)</f>
        <v>24000000</v>
      </c>
      <c r="F83" s="158"/>
      <c r="G83" s="159"/>
      <c r="H83" s="159"/>
      <c r="I83" s="159"/>
      <c r="J83" s="159"/>
      <c r="K83" s="160"/>
    </row>
    <row r="84" spans="1:11" ht="118.5" customHeight="1">
      <c r="A84" s="172">
        <v>1</v>
      </c>
      <c r="B84" s="125" t="s">
        <v>181</v>
      </c>
      <c r="C84" s="125">
        <v>1500000</v>
      </c>
      <c r="D84" s="93">
        <v>4251</v>
      </c>
      <c r="E84" s="125">
        <v>1500000</v>
      </c>
      <c r="F84" s="126" t="s">
        <v>12</v>
      </c>
      <c r="G84" s="126" t="s">
        <v>182</v>
      </c>
      <c r="H84" s="46" t="s">
        <v>321</v>
      </c>
      <c r="I84" s="93" t="s">
        <v>280</v>
      </c>
      <c r="J84" s="93" t="s">
        <v>280</v>
      </c>
      <c r="K84" s="94" t="s">
        <v>8</v>
      </c>
    </row>
    <row r="85" spans="1:11" ht="105" customHeight="1">
      <c r="A85" s="27">
        <v>2</v>
      </c>
      <c r="B85" s="45" t="s">
        <v>178</v>
      </c>
      <c r="C85" s="45">
        <v>2500000</v>
      </c>
      <c r="D85" s="6">
        <v>4251</v>
      </c>
      <c r="E85" s="45">
        <v>2500000</v>
      </c>
      <c r="F85" s="7" t="s">
        <v>12</v>
      </c>
      <c r="G85" s="7" t="s">
        <v>179</v>
      </c>
      <c r="H85" s="6" t="s">
        <v>322</v>
      </c>
      <c r="I85" s="6" t="s">
        <v>279</v>
      </c>
      <c r="J85" s="6" t="s">
        <v>279</v>
      </c>
      <c r="K85" s="8" t="s">
        <v>8</v>
      </c>
    </row>
    <row r="86" spans="1:11" ht="57" thickBot="1">
      <c r="A86" s="98">
        <f>A85+1</f>
        <v>3</v>
      </c>
      <c r="B86" s="112" t="s">
        <v>180</v>
      </c>
      <c r="C86" s="112">
        <v>20000000</v>
      </c>
      <c r="D86" s="104">
        <v>4251</v>
      </c>
      <c r="E86" s="112">
        <v>20000000</v>
      </c>
      <c r="F86" s="105" t="s">
        <v>173</v>
      </c>
      <c r="G86" s="105" t="s">
        <v>174</v>
      </c>
      <c r="H86" s="114" t="s">
        <v>280</v>
      </c>
      <c r="I86" s="104" t="s">
        <v>279</v>
      </c>
      <c r="J86" s="104" t="s">
        <v>279</v>
      </c>
      <c r="K86" s="106" t="s">
        <v>8</v>
      </c>
    </row>
    <row r="87" spans="1:11" ht="14.25">
      <c r="A87" s="5"/>
      <c r="B87" s="44"/>
      <c r="C87" s="44"/>
      <c r="D87" s="15"/>
      <c r="E87" s="44"/>
      <c r="F87" s="2"/>
      <c r="G87" s="2"/>
      <c r="H87" s="2"/>
      <c r="I87" s="2"/>
      <c r="J87" s="2"/>
      <c r="K87" s="2"/>
    </row>
    <row r="88" spans="1:11" ht="14.25">
      <c r="A88" s="5"/>
      <c r="B88" s="44"/>
      <c r="C88" s="44"/>
      <c r="D88" s="15"/>
      <c r="E88" s="44"/>
      <c r="F88" s="2"/>
      <c r="G88" s="2"/>
      <c r="H88" s="2"/>
      <c r="I88" s="2"/>
      <c r="J88" s="2"/>
      <c r="K88" s="2"/>
    </row>
    <row r="89" spans="1:11" ht="26.25" customHeight="1">
      <c r="A89" s="5"/>
      <c r="B89" s="44"/>
      <c r="C89" s="44"/>
      <c r="D89" s="15"/>
      <c r="E89" s="44"/>
      <c r="F89" s="2"/>
      <c r="G89" s="2"/>
      <c r="H89" s="2"/>
      <c r="I89" s="2"/>
      <c r="J89" s="2"/>
      <c r="K89" s="2"/>
    </row>
    <row r="90" spans="1:11" ht="14.25">
      <c r="A90" s="5"/>
      <c r="B90" s="44"/>
      <c r="C90" s="44"/>
      <c r="D90" s="15"/>
      <c r="E90" s="44"/>
      <c r="F90" s="2"/>
      <c r="G90" s="2"/>
      <c r="H90" s="204" t="s">
        <v>332</v>
      </c>
      <c r="I90" s="204"/>
      <c r="J90" s="204"/>
      <c r="K90" s="204"/>
    </row>
    <row r="91" spans="1:11" ht="14.25">
      <c r="A91" s="5"/>
      <c r="B91" s="44"/>
      <c r="C91" s="44"/>
      <c r="D91" s="15"/>
      <c r="E91" s="44"/>
      <c r="F91" s="2"/>
      <c r="G91" s="2"/>
      <c r="H91" s="2"/>
      <c r="I91" s="2"/>
      <c r="J91" s="2"/>
      <c r="K91" s="2"/>
    </row>
    <row r="92" spans="1:11" ht="14.25">
      <c r="A92" s="5"/>
      <c r="B92" s="44"/>
      <c r="C92" s="44"/>
      <c r="D92" s="15"/>
      <c r="E92" s="44"/>
      <c r="F92" s="2"/>
      <c r="G92" s="2"/>
      <c r="H92" s="2"/>
      <c r="I92" s="2"/>
      <c r="J92" s="2"/>
      <c r="K92" s="2"/>
    </row>
    <row r="93" spans="1:11" ht="14.25" customHeight="1">
      <c r="A93" s="5"/>
      <c r="J93" s="2"/>
      <c r="K93" s="2"/>
    </row>
    <row r="94" spans="1:11" ht="14.25" customHeight="1">
      <c r="A94" s="5"/>
      <c r="J94" s="2"/>
      <c r="K94" s="2"/>
    </row>
    <row r="95" spans="1:11" ht="14.25" customHeight="1">
      <c r="A95" s="5"/>
      <c r="J95" s="2"/>
      <c r="K95" s="2"/>
    </row>
    <row r="96" spans="1:11" ht="0.75" customHeight="1">
      <c r="A96" s="5"/>
      <c r="J96" s="2"/>
      <c r="K96" s="2"/>
    </row>
    <row r="97" spans="1:11" ht="14.25">
      <c r="A97" s="5"/>
      <c r="J97" s="2"/>
      <c r="K97" s="2"/>
    </row>
    <row r="98" spans="1:11" ht="14.25">
      <c r="A98" s="5"/>
      <c r="J98" s="2"/>
      <c r="K98" s="2"/>
    </row>
    <row r="99" spans="1:11" ht="14.25">
      <c r="A99" s="5"/>
      <c r="J99" s="2"/>
      <c r="K99" s="2"/>
    </row>
  </sheetData>
  <sheetProtection selectLockedCells="1" selectUnlockedCells="1"/>
  <mergeCells count="12">
    <mergeCell ref="A5:K5"/>
    <mergeCell ref="A59:K59"/>
    <mergeCell ref="H90:K90"/>
    <mergeCell ref="A2:K2"/>
    <mergeCell ref="A81:K81"/>
    <mergeCell ref="C61:D61"/>
    <mergeCell ref="C8:D8"/>
    <mergeCell ref="F8:K8"/>
    <mergeCell ref="A3:K3"/>
    <mergeCell ref="A6:K6"/>
    <mergeCell ref="B4:D4"/>
    <mergeCell ref="E4:G4"/>
  </mergeCells>
  <printOptions/>
  <pageMargins left="0.03937007874015748" right="0" top="0.6299212598425197" bottom="0.2362204724409449" header="0" footer="0"/>
  <pageSetup horizontalDpi="300" verticalDpi="3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K40"/>
  <sheetViews>
    <sheetView zoomScalePageLayoutView="0" workbookViewId="0" topLeftCell="A40">
      <selection activeCell="N29" sqref="N29"/>
    </sheetView>
  </sheetViews>
  <sheetFormatPr defaultColWidth="9.140625" defaultRowHeight="12.75"/>
  <cols>
    <col min="1" max="1" width="2.140625" style="49" customWidth="1"/>
    <col min="2" max="2" width="2.8515625" style="49" customWidth="1"/>
    <col min="3" max="3" width="29.00390625" style="49" customWidth="1"/>
    <col min="4" max="4" width="13.421875" style="49" customWidth="1"/>
    <col min="5" max="5" width="7.28125" style="49" customWidth="1"/>
    <col min="6" max="6" width="15.140625" style="49" customWidth="1"/>
    <col min="7" max="7" width="10.8515625" style="49" customWidth="1"/>
    <col min="8" max="8" width="7.7109375" style="49" customWidth="1"/>
    <col min="9" max="9" width="9.140625" style="49" customWidth="1"/>
    <col min="10" max="10" width="9.57421875" style="49" customWidth="1"/>
    <col min="11" max="11" width="20.140625" style="103" customWidth="1"/>
    <col min="12" max="12" width="12.8515625" style="103" customWidth="1"/>
    <col min="13" max="16384" width="9.140625" style="49" customWidth="1"/>
  </cols>
  <sheetData>
    <row r="1" spans="2:63" s="48" customFormat="1" ht="26.25" customHeight="1" thickBot="1">
      <c r="B1" s="227" t="s">
        <v>99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3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</row>
    <row r="2" spans="2:12" ht="18.75" customHeight="1" thickBot="1"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2:12" ht="55.5" customHeight="1" thickBot="1">
      <c r="B3" s="50" t="s">
        <v>20</v>
      </c>
      <c r="C3" s="51" t="s">
        <v>0</v>
      </c>
      <c r="D3" s="51" t="s">
        <v>100</v>
      </c>
      <c r="E3" s="51" t="s">
        <v>101</v>
      </c>
      <c r="F3" s="51" t="s">
        <v>102</v>
      </c>
      <c r="G3" s="52" t="s">
        <v>103</v>
      </c>
      <c r="H3" s="51" t="s">
        <v>104</v>
      </c>
      <c r="I3" s="51" t="s">
        <v>105</v>
      </c>
      <c r="J3" s="51" t="s">
        <v>5</v>
      </c>
      <c r="K3" s="51" t="s">
        <v>106</v>
      </c>
      <c r="L3" s="53" t="s">
        <v>38</v>
      </c>
    </row>
    <row r="4" spans="2:12" s="24" customFormat="1" ht="24.75" customHeight="1" thickBot="1">
      <c r="B4" s="54"/>
      <c r="C4" s="55" t="s">
        <v>107</v>
      </c>
      <c r="D4" s="56"/>
      <c r="E4" s="56"/>
      <c r="F4" s="168">
        <f>F14+F32+F37</f>
        <v>4806000</v>
      </c>
      <c r="G4" s="57"/>
      <c r="H4" s="57"/>
      <c r="I4" s="57"/>
      <c r="J4" s="57"/>
      <c r="K4" s="81"/>
      <c r="L4" s="82"/>
    </row>
    <row r="5" spans="2:12" s="24" customFormat="1" ht="11.25" customHeight="1" thickBot="1">
      <c r="B5" s="58"/>
      <c r="C5" s="59"/>
      <c r="D5" s="11"/>
      <c r="E5" s="11"/>
      <c r="F5" s="11"/>
      <c r="G5" s="60"/>
      <c r="H5" s="60"/>
      <c r="I5" s="60"/>
      <c r="J5" s="60"/>
      <c r="K5" s="102"/>
      <c r="L5" s="102"/>
    </row>
    <row r="6" spans="2:12" ht="27" customHeight="1" thickBot="1">
      <c r="B6" s="231" t="s">
        <v>24</v>
      </c>
      <c r="C6" s="232"/>
      <c r="D6" s="232"/>
      <c r="E6" s="232"/>
      <c r="F6" s="232"/>
      <c r="G6" s="232"/>
      <c r="H6" s="232"/>
      <c r="I6" s="232"/>
      <c r="J6" s="232"/>
      <c r="K6" s="232"/>
      <c r="L6" s="233"/>
    </row>
    <row r="7" spans="2:12" s="66" customFormat="1" ht="47.25" customHeight="1">
      <c r="B7" s="61">
        <v>1</v>
      </c>
      <c r="C7" s="62" t="s">
        <v>172</v>
      </c>
      <c r="D7" s="62">
        <v>260000</v>
      </c>
      <c r="E7" s="63">
        <v>426111</v>
      </c>
      <c r="F7" s="62">
        <v>260000</v>
      </c>
      <c r="G7" s="63" t="s">
        <v>108</v>
      </c>
      <c r="H7" s="64" t="s">
        <v>157</v>
      </c>
      <c r="I7" s="64" t="s">
        <v>158</v>
      </c>
      <c r="J7" s="64" t="s">
        <v>154</v>
      </c>
      <c r="K7" s="63" t="s">
        <v>109</v>
      </c>
      <c r="L7" s="65" t="s">
        <v>8</v>
      </c>
    </row>
    <row r="8" spans="2:12" ht="55.5" customHeight="1">
      <c r="B8" s="61">
        <v>2</v>
      </c>
      <c r="C8" s="72" t="s">
        <v>163</v>
      </c>
      <c r="D8" s="72">
        <v>500000</v>
      </c>
      <c r="E8" s="73">
        <v>5122</v>
      </c>
      <c r="F8" s="72">
        <v>500000</v>
      </c>
      <c r="G8" s="73" t="s">
        <v>108</v>
      </c>
      <c r="H8" s="64" t="s">
        <v>157</v>
      </c>
      <c r="I8" s="64" t="s">
        <v>158</v>
      </c>
      <c r="J8" s="64" t="s">
        <v>154</v>
      </c>
      <c r="K8" s="74" t="s">
        <v>110</v>
      </c>
      <c r="L8" s="75" t="s">
        <v>8</v>
      </c>
    </row>
    <row r="9" spans="2:12" ht="51" customHeight="1">
      <c r="B9" s="61">
        <v>3</v>
      </c>
      <c r="C9" s="68" t="s">
        <v>170</v>
      </c>
      <c r="D9" s="68">
        <v>400000</v>
      </c>
      <c r="E9" s="69">
        <v>426913</v>
      </c>
      <c r="F9" s="68">
        <v>400000</v>
      </c>
      <c r="G9" s="69" t="s">
        <v>108</v>
      </c>
      <c r="H9" s="69" t="s">
        <v>157</v>
      </c>
      <c r="I9" s="69" t="s">
        <v>158</v>
      </c>
      <c r="J9" s="69" t="s">
        <v>154</v>
      </c>
      <c r="K9" s="70" t="s">
        <v>110</v>
      </c>
      <c r="L9" s="71" t="s">
        <v>8</v>
      </c>
    </row>
    <row r="10" spans="2:12" ht="54.75" customHeight="1">
      <c r="B10" s="61">
        <v>4</v>
      </c>
      <c r="C10" s="62" t="s">
        <v>161</v>
      </c>
      <c r="D10" s="62">
        <v>430000</v>
      </c>
      <c r="E10" s="73">
        <v>426911</v>
      </c>
      <c r="F10" s="62">
        <v>430000</v>
      </c>
      <c r="G10" s="100" t="s">
        <v>108</v>
      </c>
      <c r="H10" s="64" t="s">
        <v>157</v>
      </c>
      <c r="I10" s="64" t="s">
        <v>158</v>
      </c>
      <c r="J10" s="64" t="s">
        <v>154</v>
      </c>
      <c r="K10" s="69" t="s">
        <v>73</v>
      </c>
      <c r="L10" s="75" t="s">
        <v>8</v>
      </c>
    </row>
    <row r="11" spans="2:12" ht="57.75" customHeight="1">
      <c r="B11" s="61">
        <v>5</v>
      </c>
      <c r="C11" s="68" t="s">
        <v>171</v>
      </c>
      <c r="D11" s="68">
        <v>470000</v>
      </c>
      <c r="E11" s="69">
        <v>426913</v>
      </c>
      <c r="F11" s="68">
        <v>470000</v>
      </c>
      <c r="G11" s="100" t="s">
        <v>108</v>
      </c>
      <c r="H11" s="69" t="s">
        <v>157</v>
      </c>
      <c r="I11" s="69" t="s">
        <v>158</v>
      </c>
      <c r="J11" s="69" t="s">
        <v>154</v>
      </c>
      <c r="K11" s="69" t="s">
        <v>73</v>
      </c>
      <c r="L11" s="78" t="s">
        <v>8</v>
      </c>
    </row>
    <row r="12" spans="2:12" ht="48.75" customHeight="1">
      <c r="B12" s="61">
        <v>6</v>
      </c>
      <c r="C12" s="62" t="s">
        <v>111</v>
      </c>
      <c r="D12" s="62">
        <v>30000</v>
      </c>
      <c r="E12" s="63">
        <v>426124</v>
      </c>
      <c r="F12" s="62">
        <v>30000</v>
      </c>
      <c r="G12" s="163" t="s">
        <v>108</v>
      </c>
      <c r="H12" s="63" t="s">
        <v>157</v>
      </c>
      <c r="I12" s="63" t="s">
        <v>158</v>
      </c>
      <c r="J12" s="63" t="s">
        <v>154</v>
      </c>
      <c r="K12" s="164" t="s">
        <v>110</v>
      </c>
      <c r="L12" s="75" t="s">
        <v>8</v>
      </c>
    </row>
    <row r="13" spans="2:12" s="77" customFormat="1" ht="42" customHeight="1" thickBot="1">
      <c r="B13" s="61">
        <v>7</v>
      </c>
      <c r="C13" s="79" t="s">
        <v>112</v>
      </c>
      <c r="D13" s="79">
        <v>170000</v>
      </c>
      <c r="E13" s="140">
        <v>4251</v>
      </c>
      <c r="F13" s="79">
        <v>170000</v>
      </c>
      <c r="G13" s="142" t="s">
        <v>108</v>
      </c>
      <c r="H13" s="140" t="s">
        <v>157</v>
      </c>
      <c r="I13" s="140" t="s">
        <v>158</v>
      </c>
      <c r="J13" s="140" t="s">
        <v>154</v>
      </c>
      <c r="K13" s="142" t="s">
        <v>113</v>
      </c>
      <c r="L13" s="143" t="s">
        <v>8</v>
      </c>
    </row>
    <row r="14" spans="2:14" ht="29.25" customHeight="1" thickBot="1">
      <c r="B14" s="134"/>
      <c r="C14" s="135" t="s">
        <v>77</v>
      </c>
      <c r="D14" s="135"/>
      <c r="E14" s="135"/>
      <c r="F14" s="144">
        <f>SUM(F7:F13)</f>
        <v>2260000</v>
      </c>
      <c r="G14" s="136"/>
      <c r="H14" s="136"/>
      <c r="I14" s="136"/>
      <c r="J14" s="136"/>
      <c r="K14" s="137"/>
      <c r="L14" s="138"/>
      <c r="M14" s="76"/>
      <c r="N14" s="77"/>
    </row>
    <row r="15" spans="2:14" ht="19.5" customHeight="1" thickBot="1">
      <c r="B15" s="128"/>
      <c r="C15" s="146"/>
      <c r="D15" s="147"/>
      <c r="E15" s="147"/>
      <c r="F15" s="148"/>
      <c r="G15" s="24"/>
      <c r="H15" s="24"/>
      <c r="I15" s="24"/>
      <c r="J15" s="24"/>
      <c r="K15" s="76"/>
      <c r="L15" s="76"/>
      <c r="M15" s="76"/>
      <c r="N15" s="77"/>
    </row>
    <row r="16" spans="2:12" ht="27" customHeight="1" thickBot="1">
      <c r="B16" s="234" t="s">
        <v>10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6"/>
    </row>
    <row r="17" spans="2:12" ht="77.25" customHeight="1" thickBot="1">
      <c r="B17" s="80" t="s">
        <v>20</v>
      </c>
      <c r="C17" s="81" t="s">
        <v>0</v>
      </c>
      <c r="D17" s="81" t="s">
        <v>1</v>
      </c>
      <c r="E17" s="81" t="s">
        <v>114</v>
      </c>
      <c r="F17" s="81" t="s">
        <v>102</v>
      </c>
      <c r="G17" s="81" t="s">
        <v>103</v>
      </c>
      <c r="H17" s="81" t="s">
        <v>104</v>
      </c>
      <c r="I17" s="81" t="s">
        <v>105</v>
      </c>
      <c r="J17" s="81" t="s">
        <v>5</v>
      </c>
      <c r="K17" s="81" t="s">
        <v>106</v>
      </c>
      <c r="L17" s="82" t="s">
        <v>38</v>
      </c>
    </row>
    <row r="18" spans="2:12" ht="46.5" customHeight="1">
      <c r="B18" s="61">
        <v>1</v>
      </c>
      <c r="C18" s="62" t="s">
        <v>115</v>
      </c>
      <c r="D18" s="62">
        <v>7000</v>
      </c>
      <c r="E18" s="63">
        <v>4231</v>
      </c>
      <c r="F18" s="62">
        <v>7000</v>
      </c>
      <c r="G18" s="63" t="s">
        <v>108</v>
      </c>
      <c r="H18" s="64" t="s">
        <v>157</v>
      </c>
      <c r="I18" s="64" t="s">
        <v>158</v>
      </c>
      <c r="J18" s="64" t="s">
        <v>154</v>
      </c>
      <c r="K18" s="63" t="s">
        <v>116</v>
      </c>
      <c r="L18" s="65" t="s">
        <v>8</v>
      </c>
    </row>
    <row r="19" spans="2:12" ht="47.25" customHeight="1">
      <c r="B19" s="61">
        <v>2</v>
      </c>
      <c r="C19" s="62" t="s">
        <v>117</v>
      </c>
      <c r="D19" s="62">
        <v>130000</v>
      </c>
      <c r="E19" s="63">
        <v>424300</v>
      </c>
      <c r="F19" s="62">
        <v>130000</v>
      </c>
      <c r="G19" s="83" t="s">
        <v>108</v>
      </c>
      <c r="H19" s="64" t="s">
        <v>157</v>
      </c>
      <c r="I19" s="64" t="s">
        <v>158</v>
      </c>
      <c r="J19" s="64" t="s">
        <v>154</v>
      </c>
      <c r="K19" s="84" t="s">
        <v>118</v>
      </c>
      <c r="L19" s="65" t="s">
        <v>8</v>
      </c>
    </row>
    <row r="20" spans="2:12" ht="54" customHeight="1">
      <c r="B20" s="61">
        <v>3</v>
      </c>
      <c r="C20" s="62" t="s">
        <v>119</v>
      </c>
      <c r="D20" s="62">
        <v>20000</v>
      </c>
      <c r="E20" s="63">
        <v>4235</v>
      </c>
      <c r="F20" s="62">
        <v>20000</v>
      </c>
      <c r="G20" s="83" t="s">
        <v>108</v>
      </c>
      <c r="H20" s="64" t="s">
        <v>157</v>
      </c>
      <c r="I20" s="64" t="s">
        <v>158</v>
      </c>
      <c r="J20" s="64" t="s">
        <v>154</v>
      </c>
      <c r="K20" s="63" t="s">
        <v>120</v>
      </c>
      <c r="L20" s="65" t="s">
        <v>8</v>
      </c>
    </row>
    <row r="21" spans="2:12" ht="59.25" customHeight="1">
      <c r="B21" s="61">
        <v>4</v>
      </c>
      <c r="C21" s="62" t="s">
        <v>121</v>
      </c>
      <c r="D21" s="62">
        <v>497000</v>
      </c>
      <c r="E21" s="63">
        <v>4232</v>
      </c>
      <c r="F21" s="62">
        <v>497000</v>
      </c>
      <c r="G21" s="83" t="s">
        <v>108</v>
      </c>
      <c r="H21" s="64" t="s">
        <v>157</v>
      </c>
      <c r="I21" s="64" t="s">
        <v>158</v>
      </c>
      <c r="J21" s="64" t="s">
        <v>154</v>
      </c>
      <c r="K21" s="63" t="s">
        <v>122</v>
      </c>
      <c r="L21" s="65" t="s">
        <v>8</v>
      </c>
    </row>
    <row r="22" spans="2:12" ht="36" customHeight="1">
      <c r="B22" s="61">
        <v>5</v>
      </c>
      <c r="C22" s="62" t="s">
        <v>123</v>
      </c>
      <c r="D22" s="62">
        <v>60000</v>
      </c>
      <c r="E22" s="63">
        <v>4252</v>
      </c>
      <c r="F22" s="85">
        <v>60000</v>
      </c>
      <c r="G22" s="67" t="s">
        <v>108</v>
      </c>
      <c r="H22" s="64" t="s">
        <v>157</v>
      </c>
      <c r="I22" s="64" t="s">
        <v>158</v>
      </c>
      <c r="J22" s="64" t="s">
        <v>154</v>
      </c>
      <c r="K22" s="63" t="s">
        <v>124</v>
      </c>
      <c r="L22" s="65" t="s">
        <v>8</v>
      </c>
    </row>
    <row r="23" spans="2:12" ht="43.5" customHeight="1">
      <c r="B23" s="61">
        <v>6</v>
      </c>
      <c r="C23" s="62" t="s">
        <v>164</v>
      </c>
      <c r="D23" s="62">
        <v>5000</v>
      </c>
      <c r="E23" s="63">
        <v>4269</v>
      </c>
      <c r="F23" s="85">
        <v>5000</v>
      </c>
      <c r="G23" s="67" t="s">
        <v>108</v>
      </c>
      <c r="H23" s="64" t="s">
        <v>157</v>
      </c>
      <c r="I23" s="64" t="s">
        <v>158</v>
      </c>
      <c r="J23" s="64" t="s">
        <v>154</v>
      </c>
      <c r="K23" s="63" t="s">
        <v>125</v>
      </c>
      <c r="L23" s="65" t="s">
        <v>8</v>
      </c>
    </row>
    <row r="24" spans="2:12" ht="42" customHeight="1">
      <c r="B24" s="139">
        <v>7</v>
      </c>
      <c r="C24" s="145" t="s">
        <v>126</v>
      </c>
      <c r="D24" s="68">
        <v>145000</v>
      </c>
      <c r="E24" s="69">
        <v>421324</v>
      </c>
      <c r="F24" s="86">
        <v>145000</v>
      </c>
      <c r="G24" s="70" t="s">
        <v>108</v>
      </c>
      <c r="H24" s="69" t="s">
        <v>157</v>
      </c>
      <c r="I24" s="69" t="s">
        <v>158</v>
      </c>
      <c r="J24" s="69" t="s">
        <v>154</v>
      </c>
      <c r="K24" s="69" t="s">
        <v>125</v>
      </c>
      <c r="L24" s="71" t="s">
        <v>8</v>
      </c>
    </row>
    <row r="25" spans="2:12" ht="61.5" customHeight="1">
      <c r="B25" s="61">
        <v>8</v>
      </c>
      <c r="C25" s="62" t="s">
        <v>168</v>
      </c>
      <c r="D25" s="62">
        <v>350000</v>
      </c>
      <c r="E25" s="63">
        <v>4252</v>
      </c>
      <c r="F25" s="85">
        <v>350000</v>
      </c>
      <c r="G25" s="191" t="s">
        <v>108</v>
      </c>
      <c r="H25" s="63" t="s">
        <v>157</v>
      </c>
      <c r="I25" s="63" t="s">
        <v>158</v>
      </c>
      <c r="J25" s="63" t="s">
        <v>154</v>
      </c>
      <c r="K25" s="63" t="s">
        <v>169</v>
      </c>
      <c r="L25" s="65" t="s">
        <v>8</v>
      </c>
    </row>
    <row r="26" spans="2:12" ht="47.25" customHeight="1">
      <c r="B26" s="192"/>
      <c r="C26" s="193"/>
      <c r="D26" s="193"/>
      <c r="E26" s="192"/>
      <c r="F26" s="193"/>
      <c r="G26" s="192"/>
      <c r="H26" s="192"/>
      <c r="I26" s="192"/>
      <c r="J26" s="192"/>
      <c r="K26" s="192"/>
      <c r="L26" s="192"/>
    </row>
    <row r="27" spans="2:12" ht="44.25" customHeight="1">
      <c r="B27" s="139">
        <v>9</v>
      </c>
      <c r="C27" s="68" t="s">
        <v>165</v>
      </c>
      <c r="D27" s="68">
        <v>250000</v>
      </c>
      <c r="E27" s="69">
        <v>421321</v>
      </c>
      <c r="F27" s="68">
        <v>250000</v>
      </c>
      <c r="G27" s="69" t="s">
        <v>108</v>
      </c>
      <c r="H27" s="69" t="s">
        <v>159</v>
      </c>
      <c r="I27" s="69" t="s">
        <v>127</v>
      </c>
      <c r="J27" s="69" t="s">
        <v>160</v>
      </c>
      <c r="K27" s="69" t="s">
        <v>128</v>
      </c>
      <c r="L27" s="71" t="s">
        <v>8</v>
      </c>
    </row>
    <row r="28" spans="2:12" ht="43.5" customHeight="1">
      <c r="B28" s="61">
        <v>10</v>
      </c>
      <c r="C28" s="187" t="s">
        <v>131</v>
      </c>
      <c r="D28" s="188">
        <v>82000</v>
      </c>
      <c r="E28" s="189">
        <v>425219</v>
      </c>
      <c r="F28" s="188">
        <v>82000</v>
      </c>
      <c r="G28" s="190" t="s">
        <v>108</v>
      </c>
      <c r="H28" s="63" t="s">
        <v>157</v>
      </c>
      <c r="I28" s="63" t="s">
        <v>158</v>
      </c>
      <c r="J28" s="63" t="s">
        <v>154</v>
      </c>
      <c r="K28" s="191" t="s">
        <v>129</v>
      </c>
      <c r="L28" s="65" t="s">
        <v>8</v>
      </c>
    </row>
    <row r="29" spans="2:12" ht="47.25" customHeight="1">
      <c r="B29" s="179">
        <v>11</v>
      </c>
      <c r="C29" s="180" t="s">
        <v>130</v>
      </c>
      <c r="D29" s="181">
        <v>80000</v>
      </c>
      <c r="E29" s="182">
        <v>423611</v>
      </c>
      <c r="F29" s="181">
        <v>80000</v>
      </c>
      <c r="G29" s="183" t="s">
        <v>108</v>
      </c>
      <c r="H29" s="184" t="s">
        <v>157</v>
      </c>
      <c r="I29" s="184" t="s">
        <v>158</v>
      </c>
      <c r="J29" s="184" t="s">
        <v>154</v>
      </c>
      <c r="K29" s="185" t="s">
        <v>129</v>
      </c>
      <c r="L29" s="186" t="s">
        <v>8</v>
      </c>
    </row>
    <row r="30" spans="2:12" ht="48" customHeight="1">
      <c r="B30" s="61">
        <v>12</v>
      </c>
      <c r="C30" s="68" t="s">
        <v>166</v>
      </c>
      <c r="D30" s="68">
        <v>40000</v>
      </c>
      <c r="E30" s="69">
        <v>482131</v>
      </c>
      <c r="F30" s="68">
        <v>40000</v>
      </c>
      <c r="G30" s="69" t="s">
        <v>108</v>
      </c>
      <c r="H30" s="64" t="s">
        <v>157</v>
      </c>
      <c r="I30" s="64" t="s">
        <v>158</v>
      </c>
      <c r="J30" s="64" t="s">
        <v>154</v>
      </c>
      <c r="K30" s="67" t="s">
        <v>129</v>
      </c>
      <c r="L30" s="71" t="s">
        <v>8</v>
      </c>
    </row>
    <row r="31" spans="2:12" ht="38.25" customHeight="1" thickBot="1">
      <c r="B31" s="61">
        <v>13</v>
      </c>
      <c r="C31" s="62" t="s">
        <v>167</v>
      </c>
      <c r="D31" s="62">
        <v>380000</v>
      </c>
      <c r="E31" s="63">
        <v>425221</v>
      </c>
      <c r="F31" s="62">
        <v>380000</v>
      </c>
      <c r="G31" s="63" t="s">
        <v>108</v>
      </c>
      <c r="H31" s="64" t="s">
        <v>157</v>
      </c>
      <c r="I31" s="64" t="s">
        <v>158</v>
      </c>
      <c r="J31" s="64" t="s">
        <v>154</v>
      </c>
      <c r="K31" s="63" t="s">
        <v>132</v>
      </c>
      <c r="L31" s="65" t="s">
        <v>8</v>
      </c>
    </row>
    <row r="32" spans="2:12" ht="30" customHeight="1" thickBot="1">
      <c r="B32" s="87"/>
      <c r="C32" s="88" t="s">
        <v>78</v>
      </c>
      <c r="D32" s="89"/>
      <c r="E32" s="89"/>
      <c r="F32" s="89">
        <f>SUM(F18:F31)</f>
        <v>2046000</v>
      </c>
      <c r="G32" s="90"/>
      <c r="H32" s="90"/>
      <c r="I32" s="90"/>
      <c r="J32" s="90"/>
      <c r="K32" s="81"/>
      <c r="L32" s="82"/>
    </row>
    <row r="33" spans="2:12" ht="18.75" customHeight="1" thickBot="1">
      <c r="B33" s="165"/>
      <c r="C33" s="166"/>
      <c r="D33" s="167"/>
      <c r="E33" s="167"/>
      <c r="F33" s="167"/>
      <c r="G33" s="165"/>
      <c r="H33" s="165"/>
      <c r="I33" s="165"/>
      <c r="J33" s="165"/>
      <c r="K33" s="76"/>
      <c r="L33" s="76"/>
    </row>
    <row r="34" spans="2:12" ht="20.25" customHeight="1" thickBot="1">
      <c r="B34" s="234" t="s">
        <v>11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6"/>
    </row>
    <row r="35" spans="2:12" ht="73.5">
      <c r="B35" s="153" t="s">
        <v>20</v>
      </c>
      <c r="C35" s="154" t="s">
        <v>0</v>
      </c>
      <c r="D35" s="154" t="s">
        <v>1</v>
      </c>
      <c r="E35" s="154" t="s">
        <v>114</v>
      </c>
      <c r="F35" s="154" t="s">
        <v>102</v>
      </c>
      <c r="G35" s="154" t="s">
        <v>103</v>
      </c>
      <c r="H35" s="154" t="s">
        <v>104</v>
      </c>
      <c r="I35" s="154" t="s">
        <v>105</v>
      </c>
      <c r="J35" s="154" t="s">
        <v>5</v>
      </c>
      <c r="K35" s="154" t="s">
        <v>106</v>
      </c>
      <c r="L35" s="150" t="s">
        <v>38</v>
      </c>
    </row>
    <row r="36" spans="2:12" ht="56.25" customHeight="1" thickBot="1">
      <c r="B36" s="141">
        <v>1</v>
      </c>
      <c r="C36" s="79" t="s">
        <v>183</v>
      </c>
      <c r="D36" s="79">
        <v>500000</v>
      </c>
      <c r="E36" s="140">
        <v>4251</v>
      </c>
      <c r="F36" s="79">
        <v>500000</v>
      </c>
      <c r="G36" s="140" t="s">
        <v>108</v>
      </c>
      <c r="H36" s="140" t="s">
        <v>157</v>
      </c>
      <c r="I36" s="140" t="s">
        <v>158</v>
      </c>
      <c r="J36" s="140" t="s">
        <v>154</v>
      </c>
      <c r="K36" s="140" t="s">
        <v>184</v>
      </c>
      <c r="L36" s="149" t="s">
        <v>8</v>
      </c>
    </row>
    <row r="37" spans="2:12" ht="30" customHeight="1" thickBot="1">
      <c r="B37" s="87"/>
      <c r="C37" s="88" t="s">
        <v>79</v>
      </c>
      <c r="D37" s="89"/>
      <c r="E37" s="89"/>
      <c r="F37" s="89">
        <v>500000</v>
      </c>
      <c r="G37" s="90"/>
      <c r="H37" s="90"/>
      <c r="I37" s="90"/>
      <c r="J37" s="90"/>
      <c r="K37" s="81"/>
      <c r="L37" s="82"/>
    </row>
    <row r="38" spans="9:11" ht="14.25">
      <c r="I38" s="237" t="s">
        <v>133</v>
      </c>
      <c r="J38" s="237"/>
      <c r="K38" s="237"/>
    </row>
    <row r="39" spans="9:11" ht="14.25">
      <c r="I39" s="151"/>
      <c r="J39" s="151"/>
      <c r="K39" s="151"/>
    </row>
    <row r="40" spans="9:11" ht="14.25">
      <c r="I40" s="226" t="s">
        <v>134</v>
      </c>
      <c r="J40" s="226"/>
      <c r="K40" s="226"/>
    </row>
  </sheetData>
  <sheetProtection/>
  <mergeCells count="7">
    <mergeCell ref="I40:K40"/>
    <mergeCell ref="B1:L1"/>
    <mergeCell ref="B2:L2"/>
    <mergeCell ref="B6:L6"/>
    <mergeCell ref="B16:L16"/>
    <mergeCell ref="I38:K38"/>
    <mergeCell ref="B34:L34"/>
  </mergeCells>
  <printOptions/>
  <pageMargins left="0.2362204724409449" right="0.2362204724409449" top="0.5511811023622047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Lucianno</dc:creator>
  <cp:keywords/>
  <dc:description/>
  <cp:lastModifiedBy>Sonja</cp:lastModifiedBy>
  <cp:lastPrinted>2018-10-04T08:47:08Z</cp:lastPrinted>
  <dcterms:created xsi:type="dcterms:W3CDTF">2013-06-27T11:18:44Z</dcterms:created>
  <dcterms:modified xsi:type="dcterms:W3CDTF">2018-10-04T08:56:31Z</dcterms:modified>
  <cp:category/>
  <cp:version/>
  <cp:contentType/>
  <cp:contentStatus/>
</cp:coreProperties>
</file>